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Y:\101_企画財政課\03_企画財政課_財政G\財政担当\財政状況一覧表\令和６年度\"/>
    </mc:Choice>
  </mc:AlternateContent>
  <xr:revisionPtr revIDLastSave="0" documentId="13_ncr:1_{FA4ED02C-5FA2-4CE4-B9EA-AA85EF727A68}"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CO35" i="10"/>
  <c r="BE35" i="10"/>
  <c r="CO34" i="10"/>
  <c r="BW34" i="10"/>
  <c r="BW35" i="10" s="1"/>
  <c r="BW36" i="10" s="1"/>
  <c r="BW37" i="10" s="1"/>
  <c r="BW38" i="10" s="1"/>
  <c r="BW39" i="10" s="1"/>
  <c r="BW40" i="10" s="1"/>
  <c r="BW41" i="10" s="1"/>
  <c r="BW42" i="10" s="1"/>
  <c r="BW43" i="10" s="1"/>
  <c r="C34" i="10"/>
  <c r="C35" i="10" l="1"/>
  <c r="C36" i="10" s="1"/>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alcChain>
</file>

<file path=xl/sharedStrings.xml><?xml version="1.0" encoding="utf-8"?>
<sst xmlns="http://schemas.openxmlformats.org/spreadsheetml/2006/main" count="1079" uniqueCount="569">
  <si>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</si>
  <si>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</si>
  <si>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</si>
  <si>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</si>
  <si>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</si>
  <si>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</si>
  <si>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</si>
  <si>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</si>
  <si>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</si>
  <si>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</si>
  <si>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</si>
  <si>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</si>
  <si>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</si>
  <si>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</si>
  <si>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</si>
  <si>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</si>
  <si>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</si>
  <si>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</si>
  <si>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</si>
  <si>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</si>
  <si>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</si>
  <si>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</si>
  <si>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</si>
  <si>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</si>
  <si>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</si>
  <si>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</si>
  <si>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</si>
  <si>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</si>
  <si>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</si>
  <si>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</si>
  <si>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</si>
  <si>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</si>
  <si>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</si>
  <si>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</si>
  <si>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</si>
  <si>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</si>
  <si>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</si>
  <si>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</si>
  <si>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</si>
  <si>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</si>
  <si>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</si>
  <si>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</si>
  <si>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</si>
  <si>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</si>
  <si>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</si>
  <si>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</si>
  <si>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</si>
  <si>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</si>
  <si>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</si>
  <si>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</si>
  <si>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</si>
  <si>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</si>
  <si>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</si>
  <si>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</si>
  <si>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</si>
  <si>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</si>
  <si>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</si>
  <si>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</si>
  <si>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</si>
  <si>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</si>
  <si>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</si>
  <si>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</si>
  <si>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</si>
  <si>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</si>
  <si>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</si>
  <si>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</si>
  <si>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</si>
  <si>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</si>
  <si>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</si>
  <si>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</si>
  <si>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</si>
  <si>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</si>
  <si>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</si>
  <si>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</si>
  <si>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</si>
  <si>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</si>
  <si>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</si>
  <si>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</si>
  <si>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</si>
  <si>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</si>
  <si>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</si>
  <si>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</si>
  <si>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</si>
  <si>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</si>
  <si>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</si>
  <si>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</si>
  <si>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</si>
  <si>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</si>
  <si>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</si>
  <si>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</si>
  <si>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</si>
  <si>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</si>
  <si>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</si>
  <si>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</si>
  <si>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鏡石町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</si>
  <si>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</si>
  <si>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</si>
  <si>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</si>
  <si>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</si>
  <si>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</si>
  <si>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</si>
  <si>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</si>
  <si>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</si>
  <si>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</si>
  <si>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</si>
  <si>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</si>
  <si>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</si>
  <si>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</si>
  <si>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</si>
  <si>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</si>
  <si>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</si>
  <si>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</si>
  <si>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</si>
  <si>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</si>
  <si>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</si>
  <si>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</si>
  <si>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</si>
  <si>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</si>
  <si>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</si>
  <si>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</si>
  <si>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</si>
  <si>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</si>
  <si>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</si>
  <si>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</si>
  <si>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</si>
  <si>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</si>
  <si>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</si>
  <si>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</si>
  <si>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</si>
  <si>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</si>
  <si>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</si>
  <si>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</si>
  <si>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</si>
  <si>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</si>
  <si>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</si>
  <si>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</si>
  <si>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</si>
  <si>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</si>
  <si>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</si>
  <si>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</si>
  <si>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</si>
  <si>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</si>
  <si>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</si>
  <si>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</si>
  <si>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</si>
  <si>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</si>
  <si>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</si>
  <si>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</si>
  <si>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</si>
  <si>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</si>
  <si>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</si>
  <si>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</si>
  <si>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</si>
  <si>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</si>
  <si>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</si>
  <si>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</si>
  <si>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</si>
  <si>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</si>
  <si>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</si>
  <si>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</si>
  <si>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</si>
  <si>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</si>
  <si>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</si>
  <si>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</si>
  <si>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</si>
  <si>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</si>
  <si>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</si>
  <si>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</si>
  <si>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</si>
  <si>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</si>
  <si>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</si>
  <si>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</si>
  <si>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</si>
  <si>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</si>
  <si>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</si>
  <si>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</si>
  <si>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</si>
  <si>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</si>
  <si>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</si>
  <si>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</si>
  <si>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</si>
  <si>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</si>
  <si>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</si>
  <si>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</si>
  <si>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</si>
  <si>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</si>
  <si>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</si>
  <si>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</si>
  <si>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</si>
  <si>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</si>
  <si>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</si>
  <si>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</si>
  <si>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</si>
  <si>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</si>
  <si>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</si>
  <si>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</si>
  <si>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</si>
  <si>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</si>
  <si>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</si>
  <si>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</si>
  <si>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</si>
  <si>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</si>
  <si>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</si>
  <si>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福島県鏡石町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</si>
  <si>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</si>
  <si>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</si>
  <si>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</si>
  <si>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</si>
  <si>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</si>
  <si>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</si>
  <si>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</si>
  <si>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</si>
  <si>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</si>
  <si>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</si>
  <si>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</si>
  <si>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</si>
  <si>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</si>
  <si>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</si>
  <si>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</si>
  <si>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</si>
  <si>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</si>
  <si>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</si>
  <si>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</si>
  <si>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</si>
  <si>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</si>
  <si>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</si>
  <si>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</si>
  <si>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</si>
  <si>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</si>
  <si>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</si>
  <si>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</si>
  <si>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</si>
  <si>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</si>
  <si>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</si>
  <si>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</si>
  <si>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</si>
  <si>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</si>
  <si>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</si>
  <si>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</si>
  <si>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</si>
  <si>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</si>
  <si>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</si>
  <si>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</si>
  <si>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</si>
  <si>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</si>
  <si>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</si>
  <si>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</si>
  <si>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</si>
  <si>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</si>
  <si>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</si>
  <si>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</si>
  <si>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</si>
  <si>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</si>
  <si>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</si>
  <si>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</si>
  <si>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</si>
  <si>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</si>
  <si>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</si>
  <si>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</si>
  <si>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</si>
  <si>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</si>
  <si>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</si>
  <si>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</si>
  <si>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</si>
  <si>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</si>
  <si>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</si>
  <si>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</si>
  <si>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</si>
  <si>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</si>
  <si>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</si>
  <si>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</si>
  <si>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</si>
  <si>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</si>
  <si>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</si>
  <si>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</si>
  <si>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</si>
  <si>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</si>
  <si>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</si>
  <si>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</si>
  <si>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</si>
  <si>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</si>
  <si>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</si>
  <si>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</si>
  <si>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</si>
  <si>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</si>
  <si>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</si>
  <si>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</si>
  <si>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</si>
  <si>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</si>
  <si>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</si>
  <si>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</si>
  <si>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</si>
  <si>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</si>
  <si>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</si>
  <si>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</si>
  <si>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</si>
  <si>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</si>
  <si>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</si>
  <si>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</si>
  <si>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</si>
  <si>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</si>
  <si>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</si>
  <si>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</si>
  <si>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</si>
  <si>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</si>
  <si>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</si>
  <si>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</si>
  <si>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</si>
  <si>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</si>
  <si>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</si>
  <si>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</si>
  <si>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</si>
  <si>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</si>
  <si>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</si>
  <si>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</si>
  <si>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</si>
  <si>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</si>
  <si>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</si>
  <si>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</si>
  <si>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</si>
  <si>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</si>
  <si>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</si>
  <si>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</si>
  <si>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</si>
  <si>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</si>
  <si>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</si>
  <si>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</si>
  <si>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</si>
  <si>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</si>
  <si>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</si>
  <si>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</si>
  <si>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</si>
  <si>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</si>
  <si>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</si>
  <si>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</si>
  <si>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</si>
  <si>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</si>
  <si>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</si>
  <si>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</si>
  <si>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</si>
  <si>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</si>
  <si>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</si>
  <si>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</si>
  <si>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</si>
  <si>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</si>
  <si>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</si>
  <si>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</si>
  <si>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</si>
  <si>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</si>
  <si>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</si>
  <si>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</si>
  <si>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</si>
  <si>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</si>
  <si>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福島県鏡石町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</si>
  <si>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</si>
  <si>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</si>
  <si>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</si>
  <si>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</si>
  <si>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</si>
  <si>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</si>
  <si>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</si>
  <si>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</si>
  <si>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</si>
  <si>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</si>
  <si>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</si>
  <si>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</si>
  <si>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</si>
  <si>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</si>
  <si>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</si>
  <si>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</si>
  <si>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</si>
  <si>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</si>
  <si>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</si>
  <si>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</si>
  <si>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</si>
  <si>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鏡石駅東第１土地区画整理事業特別会計</t>
    <phoneticPr fontId="5"/>
  </si>
  <si>
    <t>育英資金貸付費特別会計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</si>
  <si>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</si>
  <si>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</si>
  <si>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</si>
  <si>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</si>
  <si>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</si>
  <si>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</si>
  <si>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</si>
  <si>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</si>
  <si>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</si>
  <si>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</si>
  <si>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</si>
  <si>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</si>
  <si>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</si>
  <si>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</si>
  <si>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</si>
  <si>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</si>
  <si>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</si>
  <si>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</si>
  <si>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公共下水道事業会計</t>
    <phoneticPr fontId="5"/>
  </si>
  <si>
    <t>農業集落排水事業会計</t>
    <phoneticPr fontId="5"/>
  </si>
  <si>
    <t>工業団地事業特別会計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</si>
  <si>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</si>
  <si>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</si>
  <si>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</si>
  <si>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</si>
  <si>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</si>
  <si>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</si>
  <si>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</si>
  <si>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</si>
  <si>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</si>
  <si>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</si>
  <si>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</si>
  <si>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</si>
  <si>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</si>
  <si>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</si>
  <si>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</si>
  <si>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</si>
  <si>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</si>
  <si>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</si>
  <si>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</si>
  <si>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</si>
  <si>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</si>
  <si>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</si>
  <si>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</si>
  <si>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</si>
  <si>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</si>
  <si>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</si>
  <si>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</si>
  <si>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</si>
  <si>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</si>
  <si>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</si>
  <si>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</si>
  <si>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</si>
  <si>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</si>
  <si>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</si>
  <si>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</si>
  <si>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</si>
  <si>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</si>
  <si>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</si>
  <si>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</si>
  <si>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</si>
  <si>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</si>
  <si>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</si>
  <si>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</si>
  <si>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</si>
  <si>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</si>
  <si>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</si>
  <si>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</si>
  <si>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</si>
  <si>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</si>
  <si>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</si>
  <si>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</si>
  <si>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</si>
  <si>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</si>
  <si>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</si>
  <si>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</si>
  <si>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</si>
  <si>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</si>
  <si>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</si>
  <si>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</si>
  <si>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</si>
  <si>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</si>
  <si>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</si>
  <si>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</si>
  <si>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</si>
  <si>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</si>
  <si>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</si>
  <si>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</si>
  <si>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</si>
  <si>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</si>
  <si>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</si>
  <si>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</si>
  <si>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</si>
  <si>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</si>
  <si>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</si>
  <si>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</si>
  <si>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</si>
  <si>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</si>
  <si>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</si>
  <si>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</si>
  <si>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</si>
  <si>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</si>
  <si>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</si>
  <si>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</si>
  <si>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</si>
  <si>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</si>
  <si>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</si>
  <si>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</si>
  <si>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</si>
  <si>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</si>
  <si>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</si>
  <si>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</si>
  <si>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</si>
  <si>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</si>
  <si>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</si>
  <si>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</si>
  <si>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</si>
  <si>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</si>
  <si>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</si>
  <si>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</si>
  <si>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</si>
  <si>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</si>
  <si>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</si>
  <si>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</si>
  <si>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</si>
  <si>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</si>
  <si>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</si>
  <si>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</si>
  <si>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</si>
  <si>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</si>
  <si>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</si>
  <si>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</si>
  <si>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</si>
  <si>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</si>
  <si>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</si>
  <si>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</si>
  <si>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</si>
  <si>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</si>
  <si>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</si>
  <si>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</si>
  <si>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</si>
  <si>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</si>
  <si>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</si>
  <si>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</si>
  <si>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</si>
  <si>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</si>
  <si>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</si>
  <si>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</si>
  <si>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</si>
  <si>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</si>
  <si>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</si>
  <si>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</si>
  <si>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</si>
  <si>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</si>
  <si>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</si>
  <si>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</si>
  <si>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</si>
  <si>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10.35</t>
  </si>
  <si>
    <t>▲ 2.19</t>
  </si>
  <si>
    <t>▲ 6.27</t>
  </si>
  <si>
    <t>▲ 5.48</t>
  </si>
  <si>
    <t>工業団地事業特別会計</t>
  </si>
  <si>
    <t>上水道事業会計</t>
  </si>
  <si>
    <t>一般会計</t>
  </si>
  <si>
    <t>介護保険特別会計</t>
  </si>
  <si>
    <t>公共下水道事業会計</t>
  </si>
  <si>
    <t>農業集落排水事業会計</t>
  </si>
  <si>
    <t>国民健康保険特別会計</t>
  </si>
  <si>
    <t>鏡石駅東第１土地区画整理事業特別会計</t>
  </si>
  <si>
    <t>その他会計（赤字）</t>
  </si>
  <si>
    <t>その他会計（黒字）</t>
  </si>
  <si>
    <t>R02</t>
    <phoneticPr fontId="5"/>
  </si>
  <si>
    <t>R03</t>
    <phoneticPr fontId="5"/>
  </si>
  <si>
    <t>R04</t>
    <phoneticPr fontId="5"/>
  </si>
  <si>
    <t>R05</t>
    <phoneticPr fontId="5"/>
  </si>
  <si>
    <t>R06</t>
    <phoneticPr fontId="5"/>
  </si>
  <si>
    <t>須賀川地方広域消防組合</t>
    <rPh sb="0" eb="3">
      <t>スカガワ</t>
    </rPh>
    <rPh sb="3" eb="5">
      <t>チホウ</t>
    </rPh>
    <rPh sb="5" eb="7">
      <t>コウイキ</t>
    </rPh>
    <rPh sb="7" eb="9">
      <t>ショウボウ</t>
    </rPh>
    <rPh sb="9" eb="11">
      <t>クミアイ</t>
    </rPh>
    <phoneticPr fontId="22"/>
  </si>
  <si>
    <t>須賀川地方保健環境組合</t>
    <rPh sb="0" eb="3">
      <t>スカガワ</t>
    </rPh>
    <rPh sb="3" eb="5">
      <t>チホウ</t>
    </rPh>
    <rPh sb="5" eb="7">
      <t>ホケン</t>
    </rPh>
    <rPh sb="7" eb="9">
      <t>カンキョウ</t>
    </rPh>
    <rPh sb="9" eb="11">
      <t>クミアイ</t>
    </rPh>
    <phoneticPr fontId="22"/>
  </si>
  <si>
    <t>公立岩瀬病院企業団</t>
    <rPh sb="0" eb="2">
      <t>コウリツ</t>
    </rPh>
    <rPh sb="2" eb="4">
      <t>イワセ</t>
    </rPh>
    <rPh sb="4" eb="6">
      <t>ビョウイン</t>
    </rPh>
    <rPh sb="6" eb="8">
      <t>キギョウ</t>
    </rPh>
    <rPh sb="8" eb="9">
      <t>ダン</t>
    </rPh>
    <phoneticPr fontId="2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</si>
  <si>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</si>
  <si>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</si>
  <si>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</si>
  <si>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</si>
  <si>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2"/>
  </si>
  <si>
    <t>福島県後期高齢者医療連合（一般会計）</t>
    <rPh sb="0" eb="3">
      <t>フクシマケン</t>
    </rPh>
    <rPh sb="3" eb="5">
      <t>コウキ</t>
    </rPh>
    <rPh sb="5" eb="8">
      <t>コウレイシャ</t>
    </rPh>
    <rPh sb="8" eb="10">
      <t>イリョウ</t>
    </rPh>
    <rPh sb="10" eb="12">
      <t>レンゴウ</t>
    </rPh>
    <rPh sb="13" eb="15">
      <t>イッパン</t>
    </rPh>
    <rPh sb="15" eb="17">
      <t>カイケイ</t>
    </rPh>
    <phoneticPr fontId="22"/>
  </si>
  <si>
    <t>福島県後期高齢者医療連合（後期高齢者特別会計）</t>
    <rPh sb="0" eb="3">
      <t>フクシマケン</t>
    </rPh>
    <rPh sb="3" eb="5">
      <t>コウキ</t>
    </rPh>
    <rPh sb="5" eb="8">
      <t>コウレイシャ</t>
    </rPh>
    <rPh sb="8" eb="10">
      <t>イリョウ</t>
    </rPh>
    <rPh sb="10" eb="12">
      <t>レンゴウ</t>
    </rPh>
    <rPh sb="13" eb="15">
      <t>コウキ</t>
    </rPh>
    <rPh sb="15" eb="18">
      <t>コウレイシャ</t>
    </rPh>
    <rPh sb="18" eb="20">
      <t>トクベツ</t>
    </rPh>
    <rPh sb="20" eb="22">
      <t>カイケイ</t>
    </rPh>
    <phoneticPr fontId="22"/>
  </si>
  <si>
    <t>-</t>
    <phoneticPr fontId="2"/>
  </si>
  <si>
    <t>役場庁舎等新築事業基金</t>
    <rPh sb="0" eb="2">
      <t>ヤクバ</t>
    </rPh>
    <rPh sb="2" eb="4">
      <t>チョウシャ</t>
    </rPh>
    <rPh sb="4" eb="5">
      <t>トウ</t>
    </rPh>
    <rPh sb="5" eb="9">
      <t>シンチクジギョウ</t>
    </rPh>
    <rPh sb="9" eb="11">
      <t>キキン</t>
    </rPh>
    <phoneticPr fontId="5"/>
  </si>
  <si>
    <t>文教施設維持整備基金</t>
    <rPh sb="0" eb="2">
      <t>ブンキョウ</t>
    </rPh>
    <rPh sb="2" eb="4">
      <t>シセツ</t>
    </rPh>
    <rPh sb="4" eb="6">
      <t>イジ</t>
    </rPh>
    <rPh sb="6" eb="8">
      <t>セイビ</t>
    </rPh>
    <rPh sb="8" eb="10">
      <t>キキン</t>
    </rPh>
    <phoneticPr fontId="5"/>
  </si>
  <si>
    <t>鏡石駅東第１土地区画整理事業保留地処分金基金</t>
    <rPh sb="0" eb="2">
      <t>カガミイシ</t>
    </rPh>
    <rPh sb="2" eb="3">
      <t>エキ</t>
    </rPh>
    <rPh sb="3" eb="4">
      <t>ヒガシ</t>
    </rPh>
    <rPh sb="4" eb="5">
      <t>ダイ</t>
    </rPh>
    <rPh sb="6" eb="8">
      <t>トチ</t>
    </rPh>
    <rPh sb="8" eb="10">
      <t>クカク</t>
    </rPh>
    <rPh sb="10" eb="12">
      <t>セイリ</t>
    </rPh>
    <rPh sb="12" eb="14">
      <t>ジギョウ</t>
    </rPh>
    <rPh sb="14" eb="16">
      <t>ホリュウ</t>
    </rPh>
    <rPh sb="16" eb="17">
      <t>チ</t>
    </rPh>
    <rPh sb="17" eb="19">
      <t>ショブン</t>
    </rPh>
    <rPh sb="19" eb="20">
      <t>キン</t>
    </rPh>
    <rPh sb="20" eb="22">
      <t>キキン</t>
    </rPh>
    <phoneticPr fontId="5"/>
  </si>
  <si>
    <t>育英資金基金</t>
    <rPh sb="0" eb="2">
      <t>イクエイ</t>
    </rPh>
    <rPh sb="2" eb="4">
      <t>シキン</t>
    </rPh>
    <rPh sb="4" eb="6">
      <t>キキン</t>
    </rPh>
    <phoneticPr fontId="5"/>
  </si>
  <si>
    <t>新都市整備基金</t>
    <rPh sb="0" eb="3">
      <t>シントシ</t>
    </rPh>
    <rPh sb="3" eb="5">
      <t>セイビ</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</si>
</sst>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B04F469F-7B33-49A3-9C2D-74E07521B931}"/>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42AC-42C8-8F4A-2318D5F84F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62259</c:v>
                </c:pt>
                <c:pt idx="1">
                  <c:v>107426</c:v>
                </c:pt>
                <c:pt idx="2">
                  <c:v>105306</c:v>
                </c:pt>
                <c:pt idx="3">
                  <c:v>157604</c:v>
                </c:pt>
                <c:pt idx="4">
                  <c:v>83314</c:v>
                </c:pt>
              </c:numCache>
            </c:numRef>
          </c:val>
          <c:smooth val="0"/>
          <c:extLst>
            <c:ext xmlns:c16="http://schemas.microsoft.com/office/drawing/2014/chart" uri="{C3380CC4-5D6E-409C-BE32-E72D297353CC}">
              <c16:uniqueId val="{00000001-42AC-42C8-8F4A-2318D5F84F3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5.43</c:v>
                </c:pt>
                <c:pt idx="1">
                  <c:v>3.56</c:v>
                </c:pt>
                <c:pt idx="2">
                  <c:v>3.96</c:v>
                </c:pt>
                <c:pt idx="3">
                  <c:v>4.67</c:v>
                </c:pt>
                <c:pt idx="4">
                  <c:v>2.94</c:v>
                </c:pt>
              </c:numCache>
            </c:numRef>
          </c:val>
          <c:extLst>
            <c:ext xmlns:c16="http://schemas.microsoft.com/office/drawing/2014/chart" uri="{C3380CC4-5D6E-409C-BE32-E72D297353CC}">
              <c16:uniqueId val="{00000000-0DD9-4CD4-9C89-4ED3BC1300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34.97</c:v>
                </c:pt>
                <c:pt idx="1">
                  <c:v>34.78</c:v>
                </c:pt>
                <c:pt idx="2">
                  <c:v>32.24</c:v>
                </c:pt>
                <c:pt idx="3">
                  <c:v>24.2</c:v>
                </c:pt>
                <c:pt idx="4">
                  <c:v>19.600000000000001</c:v>
                </c:pt>
              </c:numCache>
            </c:numRef>
          </c:val>
          <c:extLst>
            <c:ext xmlns:c16="http://schemas.microsoft.com/office/drawing/2014/chart" uri="{C3380CC4-5D6E-409C-BE32-E72D297353CC}">
              <c16:uniqueId val="{00000001-0DD9-4CD4-9C89-4ED3BC13004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-10.35</c:v>
                </c:pt>
                <c:pt idx="1">
                  <c:v>0.52</c:v>
                </c:pt>
                <c:pt idx="2">
                  <c:v>-2.19</c:v>
                </c:pt>
                <c:pt idx="3">
                  <c:v>-6.27</c:v>
                </c:pt>
                <c:pt idx="4">
                  <c:v>-5.48</c:v>
                </c:pt>
              </c:numCache>
            </c:numRef>
          </c:val>
          <c:smooth val="0"/>
          <c:extLst>
            <c:ext xmlns:c16="http://schemas.microsoft.com/office/drawing/2014/chart" uri="{C3380CC4-5D6E-409C-BE32-E72D297353CC}">
              <c16:uniqueId val="{00000002-0DD9-4CD4-9C89-4ED3BC13004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0.14000000000000001</c:v>
                </c:pt>
                <c:pt idx="2">
                  <c:v>#N/A</c:v>
                </c:pt>
                <c:pt idx="3">
                  <c:v>0.14000000000000001</c:v>
                </c:pt>
                <c:pt idx="4">
                  <c:v>#N/A</c:v>
                </c:pt>
                <c:pt idx="5">
                  <c:v>2.4300000000000002</c:v>
                </c:pt>
                <c:pt idx="6">
                  <c:v>#N/A</c:v>
                </c:pt>
                <c:pt idx="7">
                  <c:v>0.01</c:v>
                </c:pt>
                <c:pt idx="8">
                  <c:v>#N/A</c:v>
                </c:pt>
                <c:pt idx="9">
                  <c:v>0.02</c:v>
                </c:pt>
              </c:numCache>
            </c:numRef>
          </c:val>
          <c:extLst>
            <c:ext xmlns:c16="http://schemas.microsoft.com/office/drawing/2014/chart" uri="{C3380CC4-5D6E-409C-BE32-E72D297353CC}">
              <c16:uniqueId val="{00000000-F2E3-43E1-A770-24DE3F631F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2E3-43E1-A770-24DE3F631FFD}"/>
            </c:ext>
          </c:extLst>
        </c:ser>
        <c:ser>
          <c:idx val="2"/>
          <c:order val="2"/>
          <c:tx>
            <c:strRef>
              <c:f>データシート!$A$29</c:f>
              <c:strCache>
                <c:ptCount val="1"/>
                <c:pt idx="0">
                  <c:v>鏡石駅東第１土地区画整理事業特別会計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0.12</c:v>
                </c:pt>
                <c:pt idx="2">
                  <c:v>#N/A</c:v>
                </c:pt>
                <c:pt idx="3">
                  <c:v>0.03</c:v>
                </c:pt>
                <c:pt idx="4">
                  <c:v>#N/A</c:v>
                </c:pt>
                <c:pt idx="5">
                  <c:v>0.02</c:v>
                </c:pt>
                <c:pt idx="6">
                  <c:v>#N/A</c:v>
                </c:pt>
                <c:pt idx="7">
                  <c:v>0.02</c:v>
                </c:pt>
                <c:pt idx="8">
                  <c:v>#N/A</c:v>
                </c:pt>
                <c:pt idx="9">
                  <c:v>0.05</c:v>
                </c:pt>
              </c:numCache>
            </c:numRef>
          </c:val>
          <c:extLst>
            <c:ext xmlns:c16="http://schemas.microsoft.com/office/drawing/2014/chart" uri="{C3380CC4-5D6E-409C-BE32-E72D297353CC}">
              <c16:uniqueId val="{00000002-F2E3-43E1-A770-24DE3F631FFD}"/>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3.48</c:v>
                </c:pt>
                <c:pt idx="2">
                  <c:v>#N/A</c:v>
                </c:pt>
                <c:pt idx="3">
                  <c:v>0.1</c:v>
                </c:pt>
                <c:pt idx="4">
                  <c:v>#N/A</c:v>
                </c:pt>
                <c:pt idx="5">
                  <c:v>0.38</c:v>
                </c:pt>
                <c:pt idx="6">
                  <c:v>#N/A</c:v>
                </c:pt>
                <c:pt idx="7">
                  <c:v>0.23</c:v>
                </c:pt>
                <c:pt idx="8">
                  <c:v>#N/A</c:v>
                </c:pt>
                <c:pt idx="9">
                  <c:v>0.2</c:v>
                </c:pt>
              </c:numCache>
            </c:numRef>
          </c:val>
          <c:extLst>
            <c:ext xmlns:c16="http://schemas.microsoft.com/office/drawing/2014/chart" uri="{C3380CC4-5D6E-409C-BE32-E72D297353CC}">
              <c16:uniqueId val="{00000003-F2E3-43E1-A770-24DE3F631FFD}"/>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0.39</c:v>
                </c:pt>
                <c:pt idx="8">
                  <c:v>#N/A</c:v>
                </c:pt>
                <c:pt idx="9">
                  <c:v>0.42</c:v>
                </c:pt>
              </c:numCache>
            </c:numRef>
          </c:val>
          <c:extLst>
            <c:ext xmlns:c16="http://schemas.microsoft.com/office/drawing/2014/chart" uri="{C3380CC4-5D6E-409C-BE32-E72D297353CC}">
              <c16:uniqueId val="{00000004-F2E3-43E1-A770-24DE3F631FFD}"/>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1.93</c:v>
                </c:pt>
                <c:pt idx="8">
                  <c:v>#N/A</c:v>
                </c:pt>
                <c:pt idx="9">
                  <c:v>1.7</c:v>
                </c:pt>
              </c:numCache>
            </c:numRef>
          </c:val>
          <c:extLst>
            <c:ext xmlns:c16="http://schemas.microsoft.com/office/drawing/2014/chart" uri="{C3380CC4-5D6E-409C-BE32-E72D297353CC}">
              <c16:uniqueId val="{00000005-F2E3-43E1-A770-24DE3F631FF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0.08</c:v>
                </c:pt>
                <c:pt idx="2">
                  <c:v>#N/A</c:v>
                </c:pt>
                <c:pt idx="3">
                  <c:v>0.24</c:v>
                </c:pt>
                <c:pt idx="4">
                  <c:v>#N/A</c:v>
                </c:pt>
                <c:pt idx="5">
                  <c:v>0.83</c:v>
                </c:pt>
                <c:pt idx="6">
                  <c:v>#N/A</c:v>
                </c:pt>
                <c:pt idx="7">
                  <c:v>0.38</c:v>
                </c:pt>
                <c:pt idx="8">
                  <c:v>#N/A</c:v>
                </c:pt>
                <c:pt idx="9">
                  <c:v>1.71</c:v>
                </c:pt>
              </c:numCache>
            </c:numRef>
          </c:val>
          <c:extLst>
            <c:ext xmlns:c16="http://schemas.microsoft.com/office/drawing/2014/chart" uri="{C3380CC4-5D6E-409C-BE32-E72D297353CC}">
              <c16:uniqueId val="{00000006-F2E3-43E1-A770-24DE3F631FF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5.29</c:v>
                </c:pt>
                <c:pt idx="2">
                  <c:v>#N/A</c:v>
                </c:pt>
                <c:pt idx="3">
                  <c:v>3.52</c:v>
                </c:pt>
                <c:pt idx="4">
                  <c:v>#N/A</c:v>
                </c:pt>
                <c:pt idx="5">
                  <c:v>3.93</c:v>
                </c:pt>
                <c:pt idx="6">
                  <c:v>#N/A</c:v>
                </c:pt>
                <c:pt idx="7">
                  <c:v>4.63</c:v>
                </c:pt>
                <c:pt idx="8">
                  <c:v>#N/A</c:v>
                </c:pt>
                <c:pt idx="9">
                  <c:v>2.88</c:v>
                </c:pt>
              </c:numCache>
            </c:numRef>
          </c:val>
          <c:extLst>
            <c:ext xmlns:c16="http://schemas.microsoft.com/office/drawing/2014/chart" uri="{C3380CC4-5D6E-409C-BE32-E72D297353CC}">
              <c16:uniqueId val="{00000007-F2E3-43E1-A770-24DE3F631FFD}"/>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19.8</c:v>
                </c:pt>
                <c:pt idx="2">
                  <c:v>#N/A</c:v>
                </c:pt>
                <c:pt idx="3">
                  <c:v>19.73</c:v>
                </c:pt>
                <c:pt idx="4">
                  <c:v>#N/A</c:v>
                </c:pt>
                <c:pt idx="5">
                  <c:v>22.01</c:v>
                </c:pt>
                <c:pt idx="6">
                  <c:v>#N/A</c:v>
                </c:pt>
                <c:pt idx="7">
                  <c:v>20.440000000000001</c:v>
                </c:pt>
                <c:pt idx="8">
                  <c:v>#N/A</c:v>
                </c:pt>
                <c:pt idx="9">
                  <c:v>18.350000000000001</c:v>
                </c:pt>
              </c:numCache>
            </c:numRef>
          </c:val>
          <c:extLst>
            <c:ext xmlns:c16="http://schemas.microsoft.com/office/drawing/2014/chart" uri="{C3380CC4-5D6E-409C-BE32-E72D297353CC}">
              <c16:uniqueId val="{00000008-F2E3-43E1-A770-24DE3F631FFD}"/>
            </c:ext>
          </c:extLst>
        </c:ser>
        <c:ser>
          <c:idx val="9"/>
          <c:order val="9"/>
          <c:tx>
            <c:strRef>
              <c:f>データシート!$A$36</c:f>
              <c:strCache>
                <c:ptCount val="1"/>
                <c:pt idx="0">
                  <c:v>工業団地事業特別会計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25.81</c:v>
                </c:pt>
                <c:pt idx="2">
                  <c:v>#N/A</c:v>
                </c:pt>
                <c:pt idx="3">
                  <c:v>24.27</c:v>
                </c:pt>
                <c:pt idx="4">
                  <c:v>#N/A</c:v>
                </c:pt>
                <c:pt idx="5">
                  <c:v>24.88</c:v>
                </c:pt>
                <c:pt idx="6">
                  <c:v>#N/A</c:v>
                </c:pt>
                <c:pt idx="7">
                  <c:v>10.41</c:v>
                </c:pt>
                <c:pt idx="8">
                  <c:v>#N/A</c:v>
                </c:pt>
                <c:pt idx="9">
                  <c:v>19.399999999999999</c:v>
                </c:pt>
              </c:numCache>
            </c:numRef>
          </c:val>
          <c:extLst>
            <c:ext xmlns:c16="http://schemas.microsoft.com/office/drawing/2014/chart" uri="{C3380CC4-5D6E-409C-BE32-E72D297353CC}">
              <c16:uniqueId val="{00000009-F2E3-43E1-A770-24DE3F631F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418</c:v>
                </c:pt>
                <c:pt idx="5">
                  <c:v>416</c:v>
                </c:pt>
                <c:pt idx="8">
                  <c:v>435</c:v>
                </c:pt>
                <c:pt idx="11">
                  <c:v>456</c:v>
                </c:pt>
                <c:pt idx="14">
                  <c:v>457</c:v>
                </c:pt>
              </c:numCache>
            </c:numRef>
          </c:val>
          <c:extLst>
            <c:ext xmlns:c16="http://schemas.microsoft.com/office/drawing/2014/chart" uri="{C3380CC4-5D6E-409C-BE32-E72D297353CC}">
              <c16:uniqueId val="{00000000-5280-4F09-9CBF-9AD2E088CE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80-4F09-9CBF-9AD2E088CE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66</c:v>
                </c:pt>
                <c:pt idx="3">
                  <c:v>65</c:v>
                </c:pt>
                <c:pt idx="6">
                  <c:v>66</c:v>
                </c:pt>
                <c:pt idx="9">
                  <c:v>63</c:v>
                </c:pt>
                <c:pt idx="12">
                  <c:v>64</c:v>
                </c:pt>
              </c:numCache>
            </c:numRef>
          </c:val>
          <c:extLst>
            <c:ext xmlns:c16="http://schemas.microsoft.com/office/drawing/2014/chart" uri="{C3380CC4-5D6E-409C-BE32-E72D297353CC}">
              <c16:uniqueId val="{00000002-5280-4F09-9CBF-9AD2E088CE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16</c:v>
                </c:pt>
                <c:pt idx="6">
                  <c:v>22</c:v>
                </c:pt>
                <c:pt idx="9">
                  <c:v>21</c:v>
                </c:pt>
                <c:pt idx="12">
                  <c:v>28</c:v>
                </c:pt>
              </c:numCache>
            </c:numRef>
          </c:val>
          <c:extLst>
            <c:ext xmlns:c16="http://schemas.microsoft.com/office/drawing/2014/chart" uri="{C3380CC4-5D6E-409C-BE32-E72D297353CC}">
              <c16:uniqueId val="{00000003-5280-4F09-9CBF-9AD2E088CE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171</c:v>
                </c:pt>
                <c:pt idx="3">
                  <c:v>192</c:v>
                </c:pt>
                <c:pt idx="6">
                  <c:v>197</c:v>
                </c:pt>
                <c:pt idx="9">
                  <c:v>205</c:v>
                </c:pt>
                <c:pt idx="12">
                  <c:v>222</c:v>
                </c:pt>
              </c:numCache>
            </c:numRef>
          </c:val>
          <c:extLst>
            <c:ext xmlns:c16="http://schemas.microsoft.com/office/drawing/2014/chart" uri="{C3380CC4-5D6E-409C-BE32-E72D297353CC}">
              <c16:uniqueId val="{00000004-5280-4F09-9CBF-9AD2E088CE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80-4F09-9CBF-9AD2E088CE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80-4F09-9CBF-9AD2E088CE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406</c:v>
                </c:pt>
                <c:pt idx="3">
                  <c:v>432</c:v>
                </c:pt>
                <c:pt idx="6">
                  <c:v>462</c:v>
                </c:pt>
                <c:pt idx="9">
                  <c:v>484</c:v>
                </c:pt>
                <c:pt idx="12">
                  <c:v>497</c:v>
                </c:pt>
              </c:numCache>
            </c:numRef>
          </c:val>
          <c:extLst>
            <c:ext xmlns:c16="http://schemas.microsoft.com/office/drawing/2014/chart" uri="{C3380CC4-5D6E-409C-BE32-E72D297353CC}">
              <c16:uniqueId val="{00000007-5280-4F09-9CBF-9AD2E088CE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236</c:v>
                </c:pt>
                <c:pt idx="2">
                  <c:v>#N/A</c:v>
                </c:pt>
                <c:pt idx="3">
                  <c:v>#N/A</c:v>
                </c:pt>
                <c:pt idx="4">
                  <c:v>289</c:v>
                </c:pt>
                <c:pt idx="5">
                  <c:v>#N/A</c:v>
                </c:pt>
                <c:pt idx="6">
                  <c:v>#N/A</c:v>
                </c:pt>
                <c:pt idx="7">
                  <c:v>312</c:v>
                </c:pt>
                <c:pt idx="8">
                  <c:v>#N/A</c:v>
                </c:pt>
                <c:pt idx="9">
                  <c:v>#N/A</c:v>
                </c:pt>
                <c:pt idx="10">
                  <c:v>317</c:v>
                </c:pt>
                <c:pt idx="11">
                  <c:v>#N/A</c:v>
                </c:pt>
                <c:pt idx="12">
                  <c:v>#N/A</c:v>
                </c:pt>
                <c:pt idx="13">
                  <c:v>354</c:v>
                </c:pt>
                <c:pt idx="14">
                  <c:v>#N/A</c:v>
                </c:pt>
              </c:numCache>
            </c:numRef>
          </c:val>
          <c:smooth val="0"/>
          <c:extLst>
            <c:ext xmlns:c16="http://schemas.microsoft.com/office/drawing/2014/chart" uri="{C3380CC4-5D6E-409C-BE32-E72D297353CC}">
              <c16:uniqueId val="{00000008-5280-4F09-9CBF-9AD2E088CE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5559</c:v>
                </c:pt>
                <c:pt idx="5">
                  <c:v>5745</c:v>
                </c:pt>
                <c:pt idx="8">
                  <c:v>5657</c:v>
                </c:pt>
                <c:pt idx="11">
                  <c:v>5719</c:v>
                </c:pt>
                <c:pt idx="14">
                  <c:v>5522</c:v>
                </c:pt>
              </c:numCache>
            </c:numRef>
          </c:val>
          <c:extLst>
            <c:ext xmlns:c16="http://schemas.microsoft.com/office/drawing/2014/chart" uri="{C3380CC4-5D6E-409C-BE32-E72D297353CC}">
              <c16:uniqueId val="{00000000-8442-4B68-9DDA-5B334D6206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c:v>
                </c:pt>
                <c:pt idx="5">
                  <c:v>39</c:v>
                </c:pt>
                <c:pt idx="8">
                  <c:v>103</c:v>
                </c:pt>
                <c:pt idx="11">
                  <c:v>162</c:v>
                </c:pt>
                <c:pt idx="14">
                  <c:v>215</c:v>
                </c:pt>
              </c:numCache>
            </c:numRef>
          </c:val>
          <c:extLst>
            <c:ext xmlns:c16="http://schemas.microsoft.com/office/drawing/2014/chart" uri="{C3380CC4-5D6E-409C-BE32-E72D297353CC}">
              <c16:uniqueId val="{00000001-8442-4B68-9DDA-5B334D6206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3221</c:v>
                </c:pt>
                <c:pt idx="5">
                  <c:v>3290</c:v>
                </c:pt>
                <c:pt idx="8">
                  <c:v>2905</c:v>
                </c:pt>
                <c:pt idx="11">
                  <c:v>2183</c:v>
                </c:pt>
                <c:pt idx="14">
                  <c:v>2019</c:v>
                </c:pt>
              </c:numCache>
            </c:numRef>
          </c:val>
          <c:extLst>
            <c:ext xmlns:c16="http://schemas.microsoft.com/office/drawing/2014/chart" uri="{C3380CC4-5D6E-409C-BE32-E72D297353CC}">
              <c16:uniqueId val="{00000002-8442-4B68-9DDA-5B334D6206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42-4B68-9DDA-5B334D6206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42-4B68-9DDA-5B334D6206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42-4B68-9DDA-5B334D6206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396</c:v>
                </c:pt>
                <c:pt idx="3">
                  <c:v>394</c:v>
                </c:pt>
                <c:pt idx="6">
                  <c:v>403</c:v>
                </c:pt>
                <c:pt idx="9">
                  <c:v>404</c:v>
                </c:pt>
                <c:pt idx="12">
                  <c:v>377</c:v>
                </c:pt>
              </c:numCache>
            </c:numRef>
          </c:val>
          <c:extLst>
            <c:ext xmlns:c16="http://schemas.microsoft.com/office/drawing/2014/chart" uri="{C3380CC4-5D6E-409C-BE32-E72D297353CC}">
              <c16:uniqueId val="{00000006-8442-4B68-9DDA-5B334D6206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323</c:v>
                </c:pt>
                <c:pt idx="3">
                  <c:v>326</c:v>
                </c:pt>
                <c:pt idx="6">
                  <c:v>430</c:v>
                </c:pt>
                <c:pt idx="9">
                  <c:v>558</c:v>
                </c:pt>
                <c:pt idx="12">
                  <c:v>540</c:v>
                </c:pt>
              </c:numCache>
            </c:numRef>
          </c:val>
          <c:extLst>
            <c:ext xmlns:c16="http://schemas.microsoft.com/office/drawing/2014/chart" uri="{C3380CC4-5D6E-409C-BE32-E72D297353CC}">
              <c16:uniqueId val="{00000007-8442-4B68-9DDA-5B334D6206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2743</c:v>
                </c:pt>
                <c:pt idx="3">
                  <c:v>2890</c:v>
                </c:pt>
                <c:pt idx="6">
                  <c:v>2833</c:v>
                </c:pt>
                <c:pt idx="9">
                  <c:v>2771</c:v>
                </c:pt>
                <c:pt idx="12">
                  <c:v>2821</c:v>
                </c:pt>
              </c:numCache>
            </c:numRef>
          </c:val>
          <c:extLst>
            <c:ext xmlns:c16="http://schemas.microsoft.com/office/drawing/2014/chart" uri="{C3380CC4-5D6E-409C-BE32-E72D297353CC}">
              <c16:uniqueId val="{00000008-8442-4B68-9DDA-5B334D6206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538</c:v>
                </c:pt>
                <c:pt idx="3">
                  <c:v>496</c:v>
                </c:pt>
                <c:pt idx="6">
                  <c:v>811</c:v>
                </c:pt>
                <c:pt idx="9">
                  <c:v>699</c:v>
                </c:pt>
                <c:pt idx="12">
                  <c:v>602</c:v>
                </c:pt>
              </c:numCache>
            </c:numRef>
          </c:val>
          <c:extLst>
            <c:ext xmlns:c16="http://schemas.microsoft.com/office/drawing/2014/chart" uri="{C3380CC4-5D6E-409C-BE32-E72D297353CC}">
              <c16:uniqueId val="{00000009-8442-4B68-9DDA-5B334D6206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5714</c:v>
                </c:pt>
                <c:pt idx="3">
                  <c:v>6266</c:v>
                </c:pt>
                <c:pt idx="6">
                  <c:v>6362</c:v>
                </c:pt>
                <c:pt idx="9">
                  <c:v>6893</c:v>
                </c:pt>
                <c:pt idx="12">
                  <c:v>6995</c:v>
                </c:pt>
              </c:numCache>
            </c:numRef>
          </c:val>
          <c:extLst>
            <c:ext xmlns:c16="http://schemas.microsoft.com/office/drawing/2014/chart" uri="{C3380CC4-5D6E-409C-BE32-E72D297353CC}">
              <c16:uniqueId val="{0000000A-8442-4B68-9DDA-5B334D62064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891</c:v>
                </c:pt>
                <c:pt idx="2">
                  <c:v>#N/A</c:v>
                </c:pt>
                <c:pt idx="3">
                  <c:v>#N/A</c:v>
                </c:pt>
                <c:pt idx="4">
                  <c:v>1298</c:v>
                </c:pt>
                <c:pt idx="5">
                  <c:v>#N/A</c:v>
                </c:pt>
                <c:pt idx="6">
                  <c:v>#N/A</c:v>
                </c:pt>
                <c:pt idx="7">
                  <c:v>2174</c:v>
                </c:pt>
                <c:pt idx="8">
                  <c:v>#N/A</c:v>
                </c:pt>
                <c:pt idx="9">
                  <c:v>#N/A</c:v>
                </c:pt>
                <c:pt idx="10">
                  <c:v>3261</c:v>
                </c:pt>
                <c:pt idx="11">
                  <c:v>#N/A</c:v>
                </c:pt>
                <c:pt idx="12">
                  <c:v>#N/A</c:v>
                </c:pt>
                <c:pt idx="13">
                  <c:v>3578</c:v>
                </c:pt>
                <c:pt idx="14">
                  <c:v>#N/A</c:v>
                </c:pt>
              </c:numCache>
            </c:numRef>
          </c:val>
          <c:smooth val="0"/>
          <c:extLst>
            <c:ext xmlns:c16="http://schemas.microsoft.com/office/drawing/2014/chart" uri="{C3380CC4-5D6E-409C-BE32-E72D297353CC}">
              <c16:uniqueId val="{0000000B-8442-4B68-9DDA-5B334D62064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1151</c:v>
                </c:pt>
                <c:pt idx="1">
                  <c:v>890</c:v>
                </c:pt>
                <c:pt idx="2">
                  <c:v>743</c:v>
                </c:pt>
              </c:numCache>
            </c:numRef>
          </c:val>
          <c:extLst>
            <c:ext xmlns:c16="http://schemas.microsoft.com/office/drawing/2014/chart" uri="{C3380CC4-5D6E-409C-BE32-E72D297353CC}">
              <c16:uniqueId val="{00000000-47E3-45A4-9262-1A9F65E836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96</c:v>
                </c:pt>
                <c:pt idx="1">
                  <c:v>124</c:v>
                </c:pt>
                <c:pt idx="2">
                  <c:v>144</c:v>
                </c:pt>
              </c:numCache>
            </c:numRef>
          </c:val>
          <c:extLst>
            <c:ext xmlns:c16="http://schemas.microsoft.com/office/drawing/2014/chart" uri="{C3380CC4-5D6E-409C-BE32-E72D297353CC}">
              <c16:uniqueId val="{00000001-47E3-45A4-9262-1A9F65E836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1427</c:v>
                </c:pt>
                <c:pt idx="1">
                  <c:v>978</c:v>
                </c:pt>
                <c:pt idx="2">
                  <c:v>909</c:v>
                </c:pt>
              </c:numCache>
            </c:numRef>
          </c:val>
          <c:extLst>
            <c:ext xmlns:c16="http://schemas.microsoft.com/office/drawing/2014/chart" uri="{C3380CC4-5D6E-409C-BE32-E72D297353CC}">
              <c16:uniqueId val="{00000002-47E3-45A4-9262-1A9F65E836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元利償還金については、地方債残高の増加に伴い増加傾向にあり、今後、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健康福祉センター建設事業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と鳥見山陸上競技場トラック改修工事に係る地方債の元金償還が始まるため増加傾向が続くと想定される。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加えて、一部事務組合等が起こした地方債の元利償還金に対する負担金等と公営企業の元利償還金に対する繰入金も増加傾向にあり、実質公債比率の分子額が増加していくことが見込まれるため、起債抑制を図り今後も財政健全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ＭＳ ゴシック" pitchFamily="49" charset="-128"/>
              <a:ea typeface="ＭＳ ゴシック" pitchFamily="49" charset="-128"/>
              <a:cs typeface="+mn-cs"/>
            </a:rPr>
            <a:t>　</a:t>
          </a:r>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債務負担行為に基づく支出予定額については、国営土地改良事業に対する支払額の償還及び県営高久田地区経営体育成基盤整備事業の事業年数経過により減少となった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が鳥見山公園陸上競技場スタンド等管理事務所改修工事や施設集約化に伴う除却工事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係る地方債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発行により増加となったこと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、将来負担額は増加となった。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充当可能財源等については、鳥見山公園陸上競技場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に係る繰入により充当可能基金が減少したこと等により減少となった。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今後も、新規事業を行う場合は、交付税算入率の高い方法を選択する等により基準財政需要額算入見込額を増加させることや新規の地方債の借入れを抑制するなど、将来負担の軽減に努めていく。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福島県鏡石町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鳥見山公園陸上競技場改修事業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牧場の朝スポーツ文化振興基金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基金を取り崩したが、今後の地方債償還に備え減債基金への積み立ても行った。その他、財源調整に伴う財政調整基金の取り崩しを行ったことにより、基金全体としては、前年度と比較して、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財政調整基金については、標準財政規模の１０％以上を保ちつつ、老朽化した公共施設の更新整備や今後必要となる事業の財源として個々の特定目的基金への積立も行っていく。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役場庁舎等新築事業基金：鏡石町役場庁舎及び健康福祉施設の施設整備の財源に充てる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文教施設維持整備基金：文教施設の維持管理及び改築等に要する経費に充てる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鏡石駅東第１土地区画整理事業保留地処分金基金：鏡石駅東第１土地区画整理事業における保留地の売却代金を適正に管理し、処分金を事業の費用に充てる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育英資金基金：奨学資金の貸与について円滑な推進を図る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新都市整備基金：新都市整備事業に伴う関連公共公益施設等を整備するために必要な経費に充てる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役場庁舎等新築事業基金：条例の規定に基づき、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effectLst/>
              <a:latin typeface="ＭＳ ゴシック" panose="020B0609070205080204" pitchFamily="49" charset="-128"/>
              <a:ea typeface="ＭＳ ゴシック" panose="020B0609070205080204" pitchFamily="49" charset="-128"/>
            </a:rPr>
            <a:t>文教施設維持整備基金：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：文教施設の維持管理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に要する経費として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百万円を取り崩し、教育に対する寄附金を財源に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鏡石駅東第１土地区画整理事業保留地処分金基金：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財産収入を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育英資金基金：貸与した奨学金資金の償還金を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役場庁庁舎等新築事業基金：条例に基づき毎年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百万円を積み立て、役場庁舎及び健康福祉施設整備のため、取り崩す予定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文教施設維持整備基金：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基金条例を廃止</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鏡石駅東第１土地区画整理事業保留地処分金基金：区画整理事業推進のため、取り崩す予定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育英資金基金：奨学資金を貸与するため、取り崩す予定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新都市整備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基金：新都市整備事業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実施の際に取り崩す予定</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物価及び人件費高騰等の影響を受け、財源不足を補うため取崩しを行っており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、年度内の財源調整のため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標準財政規模の１０％以上は確保しつつ、災害への備え等のため、必要な額を積み立てていく。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普通交付税再算定に係る臨時財政対策債償還基金費で措置された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少し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ずつ積立を行い、今後の支出に備えていく。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12,356
12,264
31.30
7,198,460
7,084,862
111,415
3,789,185
7,009,593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自動車重量譲与</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税及び地方</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特例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交付金の増額により基準財政収入額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増額したものの、基準財政需要額においても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地域元気創造事業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保健衛生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費が増額したことから、３か年平均での財政力指数が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ポイント上回っており、今後も税収の収納率向上に努めていく。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138006</xdr:rowOff>
    </xdr:from>
    <xdr:to>
      <xdr:col>23</xdr:col>
      <xdr:colOff>133350</xdr:colOff>
      <xdr:row>42</xdr:row>
      <xdr:rowOff>146050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389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138006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228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121920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89746</xdr:rowOff>
    </xdr:from>
    <xdr:to>
      <xdr:col>11</xdr:col>
      <xdr:colOff>31750</xdr:colOff>
      <xdr:row>42</xdr:row>
      <xdr:rowOff>105833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906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87206</xdr:rowOff>
    </xdr:from>
    <xdr:to>
      <xdr:col>19</xdr:col>
      <xdr:colOff>184150</xdr:colOff>
      <xdr:row>43</xdr:row>
      <xdr:rowOff>17356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27533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5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11447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38946</xdr:rowOff>
    </xdr:from>
    <xdr:to>
      <xdr:col>7</xdr:col>
      <xdr:colOff>31750</xdr:colOff>
      <xdr:row>42</xdr:row>
      <xdr:rowOff>140546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150723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前年度と比較して人件費及び公営企業への基準内繰出額が増加したことにより、臨時的経費が減少し、経常的経費が増加したことにより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ポイント下回っており、今後も事業の見直しを進め、経常経費の削減を図っていく。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110109</xdr:rowOff>
    </xdr:from>
    <xdr:to>
      <xdr:col>23</xdr:col>
      <xdr:colOff>133350</xdr:colOff>
      <xdr:row>59</xdr:row>
      <xdr:rowOff>100330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054209"/>
          <a:ext cx="8382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110109</xdr:rowOff>
    </xdr:from>
    <xdr:to>
      <xdr:col>19</xdr:col>
      <xdr:colOff>133350</xdr:colOff>
      <xdr:row>59</xdr:row>
      <xdr:rowOff>59309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0542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1397</xdr:rowOff>
    </xdr:from>
    <xdr:to>
      <xdr:col>15</xdr:col>
      <xdr:colOff>82550</xdr:colOff>
      <xdr:row>59</xdr:row>
      <xdr:rowOff>59309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11694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1397</xdr:rowOff>
    </xdr:from>
    <xdr:to>
      <xdr:col>11</xdr:col>
      <xdr:colOff>31750</xdr:colOff>
      <xdr:row>59</xdr:row>
      <xdr:rowOff>97917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1694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49530</xdr:rowOff>
    </xdr:from>
    <xdr:to>
      <xdr:col>23</xdr:col>
      <xdr:colOff>184150</xdr:colOff>
      <xdr:row>59</xdr:row>
      <xdr:rowOff>151130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66057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1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59309</xdr:rowOff>
    </xdr:from>
    <xdr:to>
      <xdr:col>19</xdr:col>
      <xdr:colOff>184150</xdr:colOff>
      <xdr:row>58</xdr:row>
      <xdr:rowOff>160909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00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171086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772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8509</xdr:rowOff>
    </xdr:from>
    <xdr:to>
      <xdr:col>15</xdr:col>
      <xdr:colOff>133350</xdr:colOff>
      <xdr:row>59</xdr:row>
      <xdr:rowOff>110109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120286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892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122047</xdr:rowOff>
    </xdr:from>
    <xdr:to>
      <xdr:col>11</xdr:col>
      <xdr:colOff>82550</xdr:colOff>
      <xdr:row>59</xdr:row>
      <xdr:rowOff>52197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62374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3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47117</xdr:rowOff>
    </xdr:from>
    <xdr:to>
      <xdr:col>7</xdr:col>
      <xdr:colOff>31750</xdr:colOff>
      <xdr:row>59</xdr:row>
      <xdr:rowOff>148717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1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158894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93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物件費及び維持補修費の合計額の人口１人当たりの金額が類似団体平均を下回っているのは、主に人件費が要因となっている。これは主に定員管理計画に基づき計画的な職員採用に努めてきたことで、定員管理の状況にもあるとお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人当たり職員数が類似団体より少なくなっているためである。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今後も、コスト削減を意識しながら、事業推進に努めていく。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148827</xdr:rowOff>
    </xdr:from>
    <xdr:to>
      <xdr:col>23</xdr:col>
      <xdr:colOff>133350</xdr:colOff>
      <xdr:row>81</xdr:row>
      <xdr:rowOff>8176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864827"/>
          <a:ext cx="838200" cy="3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123192</xdr:rowOff>
    </xdr:from>
    <xdr:to>
      <xdr:col>19</xdr:col>
      <xdr:colOff>133350</xdr:colOff>
      <xdr:row>80</xdr:row>
      <xdr:rowOff>148827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39192"/>
          <a:ext cx="889000" cy="2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122583</xdr:rowOff>
    </xdr:from>
    <xdr:to>
      <xdr:col>15</xdr:col>
      <xdr:colOff>82550</xdr:colOff>
      <xdr:row>80</xdr:row>
      <xdr:rowOff>123192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38583"/>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122583</xdr:rowOff>
    </xdr:from>
    <xdr:to>
      <xdr:col>11</xdr:col>
      <xdr:colOff>31750</xdr:colOff>
      <xdr:row>80</xdr:row>
      <xdr:rowOff>143238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838583"/>
          <a:ext cx="889000" cy="2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128826</xdr:rowOff>
    </xdr:from>
    <xdr:to>
      <xdr:col>23</xdr:col>
      <xdr:colOff>184150</xdr:colOff>
      <xdr:row>81</xdr:row>
      <xdr:rowOff>58976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4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50103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6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98027</xdr:rowOff>
    </xdr:from>
    <xdr:to>
      <xdr:col>19</xdr:col>
      <xdr:colOff>184150</xdr:colOff>
      <xdr:row>81</xdr:row>
      <xdr:rowOff>28177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1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38354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582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72392</xdr:rowOff>
    </xdr:from>
    <xdr:to>
      <xdr:col>15</xdr:col>
      <xdr:colOff>133350</xdr:colOff>
      <xdr:row>81</xdr:row>
      <xdr:rowOff>2542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7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12719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55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71783</xdr:rowOff>
    </xdr:from>
    <xdr:to>
      <xdr:col>11</xdr:col>
      <xdr:colOff>82550</xdr:colOff>
      <xdr:row>81</xdr:row>
      <xdr:rowOff>1933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7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12110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5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92438</xdr:rowOff>
    </xdr:from>
    <xdr:to>
      <xdr:col>7</xdr:col>
      <xdr:colOff>31750</xdr:colOff>
      <xdr:row>81</xdr:row>
      <xdr:rowOff>22588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32765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7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年齢構成の偏りや、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表の構造の違いにより、類似団体平均を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ポイント上回っている。給料表は福島県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準拠しており、福島県の給料表は国の給料表と異なっていることも要因となっている。また、職員数が類似団体より少ないため、年齢構成の偏りによる変動が大きく、近年は増減を繰り返しているが、今後も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91016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2673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104422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0071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104422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535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87</xdr:row>
      <xdr:rowOff>158045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9535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定員管理計画に基づき計画的な職員採用に努めてきたことから、類似団体平均を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ポイント下回っている。今後も、住民サービスを向上させるために必要な職員数を確保しながら定員管理を行っていく。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94827</xdr:rowOff>
    </xdr:from>
    <xdr:to>
      <xdr:col>81</xdr:col>
      <xdr:colOff>44450</xdr:colOff>
      <xdr:row>58</xdr:row>
      <xdr:rowOff>155726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038927"/>
          <a:ext cx="8382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78740</xdr:rowOff>
    </xdr:from>
    <xdr:to>
      <xdr:col>77</xdr:col>
      <xdr:colOff>44450</xdr:colOff>
      <xdr:row>58</xdr:row>
      <xdr:rowOff>94827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0228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74144</xdr:rowOff>
    </xdr:from>
    <xdr:to>
      <xdr:col>72</xdr:col>
      <xdr:colOff>203200</xdr:colOff>
      <xdr:row>58</xdr:row>
      <xdr:rowOff>78740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01824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70696</xdr:rowOff>
    </xdr:from>
    <xdr:to>
      <xdr:col>68</xdr:col>
      <xdr:colOff>152400</xdr:colOff>
      <xdr:row>58</xdr:row>
      <xdr:rowOff>74144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014796"/>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104926</xdr:rowOff>
    </xdr:from>
    <xdr:to>
      <xdr:col>81</xdr:col>
      <xdr:colOff>95250</xdr:colOff>
      <xdr:row>59</xdr:row>
      <xdr:rowOff>35076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0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26203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997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44027</xdr:rowOff>
    </xdr:from>
    <xdr:to>
      <xdr:col>77</xdr:col>
      <xdr:colOff>95250</xdr:colOff>
      <xdr:row>58</xdr:row>
      <xdr:rowOff>145627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155804</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757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27940</xdr:rowOff>
    </xdr:from>
    <xdr:to>
      <xdr:col>73</xdr:col>
      <xdr:colOff>44450</xdr:colOff>
      <xdr:row>58</xdr:row>
      <xdr:rowOff>129540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139717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23344</xdr:rowOff>
    </xdr:from>
    <xdr:to>
      <xdr:col>68</xdr:col>
      <xdr:colOff>203200</xdr:colOff>
      <xdr:row>58</xdr:row>
      <xdr:rowOff>124944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996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135121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73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19896</xdr:rowOff>
    </xdr:from>
    <xdr:to>
      <xdr:col>64</xdr:col>
      <xdr:colOff>152400</xdr:colOff>
      <xdr:row>58</xdr:row>
      <xdr:rowOff>121496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131673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7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臨時財政対策債発行可能額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減額となっ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元利償還金及び公営企業に要する経費の財源とする地方債の償還の財源に充てたと認められる繰入金が増加したため、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昨年度と比べると単年度の実質公債費率で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、３か年平均では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ポイント上回っていることから、今後も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新規借入抑制を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財政の健全化に努めていく。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82852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226300"/>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127907</xdr:rowOff>
    </xdr:from>
    <xdr:to>
      <xdr:col>77</xdr:col>
      <xdr:colOff>44450</xdr:colOff>
      <xdr:row>42</xdr:row>
      <xdr:rowOff>25400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1573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70455</xdr:rowOff>
    </xdr:from>
    <xdr:to>
      <xdr:col>72</xdr:col>
      <xdr:colOff>203200</xdr:colOff>
      <xdr:row>41</xdr:row>
      <xdr:rowOff>127907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0999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70455</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0539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32052</xdr:rowOff>
    </xdr:from>
    <xdr:to>
      <xdr:col>81</xdr:col>
      <xdr:colOff>95250</xdr:colOff>
      <xdr:row>42</xdr:row>
      <xdr:rowOff>133652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4129</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19655</xdr:rowOff>
    </xdr:from>
    <xdr:to>
      <xdr:col>68</xdr:col>
      <xdr:colOff>203200</xdr:colOff>
      <xdr:row>41</xdr:row>
      <xdr:rowOff>121255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106032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類似団体平均を上回っており、主な要因としては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鳥見山公園陸上競技場スタンド等管理事務所改修事業や施設の集約化・解体工事等に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係る地方債の増加、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各種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事業に係る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繰入によ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特定目的基金の残高減少があげられる。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公共施設の老朽化対策ならびに施設集約化に伴う既存施設の除却等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必要であることから、高い数値での推移が見込まれるため、今後も、義務的経費の削減を中心に更なる財政の健全化に努めていく。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40156</xdr:rowOff>
    </xdr:from>
    <xdr:to>
      <xdr:col>81</xdr:col>
      <xdr:colOff>44450</xdr:colOff>
      <xdr:row>20</xdr:row>
      <xdr:rowOff>115993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3469156"/>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18808</xdr:rowOff>
    </xdr:from>
    <xdr:to>
      <xdr:col>77</xdr:col>
      <xdr:colOff>44450</xdr:colOff>
      <xdr:row>20</xdr:row>
      <xdr:rowOff>40156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3104908"/>
          <a:ext cx="889000" cy="36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39975</xdr:rowOff>
    </xdr:from>
    <xdr:to>
      <xdr:col>72</xdr:col>
      <xdr:colOff>203200</xdr:colOff>
      <xdr:row>18</xdr:row>
      <xdr:rowOff>18808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783175"/>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88477</xdr:rowOff>
    </xdr:from>
    <xdr:to>
      <xdr:col>68</xdr:col>
      <xdr:colOff>152400</xdr:colOff>
      <xdr:row>16</xdr:row>
      <xdr:rowOff>39975</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2660227"/>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65193</xdr:rowOff>
    </xdr:from>
    <xdr:to>
      <xdr:col>81</xdr:col>
      <xdr:colOff>95250</xdr:colOff>
      <xdr:row>20</xdr:row>
      <xdr:rowOff>166793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49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37270</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46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160806</xdr:rowOff>
    </xdr:from>
    <xdr:to>
      <xdr:col>77</xdr:col>
      <xdr:colOff>95250</xdr:colOff>
      <xdr:row>20</xdr:row>
      <xdr:rowOff>90956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41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75733</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50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139458</xdr:rowOff>
    </xdr:from>
    <xdr:to>
      <xdr:col>73</xdr:col>
      <xdr:colOff>44450</xdr:colOff>
      <xdr:row>18</xdr:row>
      <xdr:rowOff>69608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0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54385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14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160625</xdr:rowOff>
    </xdr:from>
    <xdr:to>
      <xdr:col>68</xdr:col>
      <xdr:colOff>203200</xdr:colOff>
      <xdr:row>16</xdr:row>
      <xdr:rowOff>90775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75552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81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37677</xdr:rowOff>
    </xdr:from>
    <xdr:to>
      <xdr:col>64</xdr:col>
      <xdr:colOff>152400</xdr:colOff>
      <xdr:row>15</xdr:row>
      <xdr:rowOff>139277</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124054</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12,356
12,264
31.30
7,198,460
7,084,862
111,415
3,789,185
7,009,593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年齢構成の偏り、給与表の構造の違い等により、ラスパイレス指数が類似団体平均を上回っているものの、職員数が類似団体平均よりも少ないこと等から類似団体平均を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定員管理計画に基づき職員数の管理、国、県の給与体系を参考としながら適正な給与制度を構築し、適正な執行に努めていく。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132715</xdr:rowOff>
    </xdr:from>
    <xdr:to>
      <xdr:col>24</xdr:col>
      <xdr:colOff>25400</xdr:colOff>
      <xdr:row>35</xdr:row>
      <xdr:rowOff>6985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96201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132715</xdr:rowOff>
    </xdr:from>
    <xdr:to>
      <xdr:col>19</xdr:col>
      <xdr:colOff>187325</xdr:colOff>
      <xdr:row>34</xdr:row>
      <xdr:rowOff>155575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59620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138430</xdr:rowOff>
    </xdr:from>
    <xdr:to>
      <xdr:col>15</xdr:col>
      <xdr:colOff>98425</xdr:colOff>
      <xdr:row>34</xdr:row>
      <xdr:rowOff>155575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9677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138430</xdr:rowOff>
    </xdr:from>
    <xdr:to>
      <xdr:col>11</xdr:col>
      <xdr:colOff>9525</xdr:colOff>
      <xdr:row>35</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9677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144162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80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81915</xdr:rowOff>
    </xdr:from>
    <xdr:to>
      <xdr:col>20</xdr:col>
      <xdr:colOff>38100</xdr:colOff>
      <xdr:row>35</xdr:row>
      <xdr:rowOff>12065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22242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68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104775</xdr:rowOff>
    </xdr:from>
    <xdr:to>
      <xdr:col>15</xdr:col>
      <xdr:colOff>149225</xdr:colOff>
      <xdr:row>35</xdr:row>
      <xdr:rowOff>34925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45102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87630</xdr:rowOff>
    </xdr:from>
    <xdr:to>
      <xdr:col>11</xdr:col>
      <xdr:colOff>60325</xdr:colOff>
      <xdr:row>35</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27957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76200</xdr:rowOff>
    </xdr:from>
    <xdr:to>
      <xdr:col>6</xdr:col>
      <xdr:colOff>171450</xdr:colOff>
      <xdr:row>36</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の増などにより経常一般財源は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燃料価格及び物価高騰等の影響により歳出額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ポイント上回っているため、今後は、民間でも実施可能な事業の指定管理制度の導入などを進め、経費削減に向け努めていく。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131572</xdr:rowOff>
    </xdr:from>
    <xdr:to>
      <xdr:col>82</xdr:col>
      <xdr:colOff>107950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318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131572</xdr:rowOff>
    </xdr:from>
    <xdr:to>
      <xdr:col>78</xdr:col>
      <xdr:colOff>69850</xdr:colOff>
      <xdr:row>14</xdr:row>
      <xdr:rowOff>131572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3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14</xdr:row>
      <xdr:rowOff>131572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587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14</xdr:row>
      <xdr:rowOff>99568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587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71137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80772</xdr:rowOff>
    </xdr:from>
    <xdr:to>
      <xdr:col>78</xdr:col>
      <xdr:colOff>120650</xdr:colOff>
      <xdr:row>15</xdr:row>
      <xdr:rowOff>10922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167149</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56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80772</xdr:rowOff>
    </xdr:from>
    <xdr:to>
      <xdr:col>74</xdr:col>
      <xdr:colOff>31750</xdr:colOff>
      <xdr:row>15</xdr:row>
      <xdr:rowOff>10922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167149</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56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48768</xdr:rowOff>
    </xdr:from>
    <xdr:to>
      <xdr:col>65</xdr:col>
      <xdr:colOff>53975</xdr:colOff>
      <xdr:row>14</xdr:row>
      <xdr:rowOff>150368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135145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53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１５歳未満の人口割合が全国平均と比べても高い状況にあり、児童福祉に係る扶助費が多いこと、障害者自立支援事業に係る扶助費が増加傾向にあることから、類似団体平均と比べ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ポイント上回っている。施設型給付費等が今後も増加が見込まれる中で、各種事業の見直しを進めていくことで、財政を圧迫する上昇傾向に歯止めをかけるように努める。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31750</xdr:rowOff>
    </xdr:from>
    <xdr:to>
      <xdr:col>24</xdr:col>
      <xdr:colOff>25400</xdr:colOff>
      <xdr:row>60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103187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107950</xdr:rowOff>
    </xdr:from>
    <xdr:to>
      <xdr:col>19</xdr:col>
      <xdr:colOff>187325</xdr:colOff>
      <xdr:row>60</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100520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107950</xdr:rowOff>
    </xdr:from>
    <xdr:to>
      <xdr:col>15</xdr:col>
      <xdr:colOff>98425</xdr:colOff>
      <xdr:row>59</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100520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59</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8996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152400</xdr:rowOff>
    </xdr:from>
    <xdr:to>
      <xdr:col>24</xdr:col>
      <xdr:colOff>76200</xdr:colOff>
      <xdr:row>60</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124477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162577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57150</xdr:rowOff>
    </xdr:from>
    <xdr:to>
      <xdr:col>15</xdr:col>
      <xdr:colOff>149225</xdr:colOff>
      <xdr:row>58</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143527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38100</xdr:rowOff>
    </xdr:from>
    <xdr:to>
      <xdr:col>11</xdr:col>
      <xdr:colOff>60325</xdr:colOff>
      <xdr:row>59</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その他の歳出額は微増となっているものの、経常一般財源が増加したことにより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ポイント下回っているため、今後も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経費削減や歳入の確保に努めていく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107950</xdr:rowOff>
    </xdr:from>
    <xdr:to>
      <xdr:col>82</xdr:col>
      <xdr:colOff>107950</xdr:colOff>
      <xdr:row>53</xdr:row>
      <xdr:rowOff>133350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194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133350</xdr:rowOff>
    </xdr:from>
    <xdr:to>
      <xdr:col>78</xdr:col>
      <xdr:colOff>69850</xdr:colOff>
      <xdr:row>59</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220200"/>
          <a:ext cx="889000" cy="92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59</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918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25400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918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57150</xdr:rowOff>
    </xdr:from>
    <xdr:to>
      <xdr:col>82</xdr:col>
      <xdr:colOff>158750</xdr:colOff>
      <xdr:row>53</xdr:row>
      <xdr:rowOff>158750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73677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82550</xdr:rowOff>
    </xdr:from>
    <xdr:to>
      <xdr:col>78</xdr:col>
      <xdr:colOff>120650</xdr:colOff>
      <xdr:row>54</xdr:row>
      <xdr:rowOff>12700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893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146050</xdr:rowOff>
    </xdr:from>
    <xdr:to>
      <xdr:col>65</xdr:col>
      <xdr:colOff>53975</xdr:colOff>
      <xdr:row>58</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補助費等に係る経常収支比率が昨年度比で</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ポイント上昇しているのは、下水道事業会計に対する繰出金が増加したことが主な要因である。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類似団体との比較では、平均を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ポイント上回っているため、公営企業への繰出金の精査を行うとともに、今後も補助金の適正な執行に努めていく。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66040</xdr:rowOff>
    </xdr:from>
    <xdr:to>
      <xdr:col>82</xdr:col>
      <xdr:colOff>107950</xdr:colOff>
      <xdr:row>37</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895340"/>
          <a:ext cx="8382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20320</xdr:rowOff>
    </xdr:from>
    <xdr:to>
      <xdr:col>78</xdr:col>
      <xdr:colOff>69850</xdr:colOff>
      <xdr:row>34</xdr:row>
      <xdr:rowOff>66040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849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20320</xdr:rowOff>
    </xdr:from>
    <xdr:to>
      <xdr:col>73</xdr:col>
      <xdr:colOff>180975</xdr:colOff>
      <xdr:row>34</xdr:row>
      <xdr:rowOff>142240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8496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142240</xdr:rowOff>
    </xdr:from>
    <xdr:to>
      <xdr:col>69</xdr:col>
      <xdr:colOff>92075</xdr:colOff>
      <xdr:row>35</xdr:row>
      <xdr:rowOff>39370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971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124477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xdr:rowOff>
    </xdr:from>
    <xdr:to>
      <xdr:col>78</xdr:col>
      <xdr:colOff>120650</xdr:colOff>
      <xdr:row>34</xdr:row>
      <xdr:rowOff>116840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127017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140970</xdr:rowOff>
    </xdr:from>
    <xdr:to>
      <xdr:col>74</xdr:col>
      <xdr:colOff>31750</xdr:colOff>
      <xdr:row>34</xdr:row>
      <xdr:rowOff>71120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81297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91440</xdr:rowOff>
    </xdr:from>
    <xdr:to>
      <xdr:col>69</xdr:col>
      <xdr:colOff>142875</xdr:colOff>
      <xdr:row>35</xdr:row>
      <xdr:rowOff>21590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31767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160020</xdr:rowOff>
    </xdr:from>
    <xdr:to>
      <xdr:col>65</xdr:col>
      <xdr:colOff>53975</xdr:colOff>
      <xdr:row>35</xdr:row>
      <xdr:rowOff>90170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100347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施設集約化に伴う既存施設の除却等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に係る起債発行等により、地方債残高は増加傾向にあるため、今後は、地方債の発行に当たっては、事業を精査し、公債費の抑制に努める。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76</xdr:row>
      <xdr:rowOff>140715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663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76</xdr:row>
      <xdr:rowOff>140715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617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131572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114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108713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114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101871</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57913</xdr:rowOff>
    </xdr:from>
    <xdr:to>
      <xdr:col>6</xdr:col>
      <xdr:colOff>171450</xdr:colOff>
      <xdr:row>76</xdr:row>
      <xdr:rowOff>159513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169689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公債費以外に係る経常収支比率が昨年度比で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人件費と物件費が増加傾向にあることに加え、補助費等の下水道事業会計に対する基準内繰出金が増えたためである。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ポイント下回っており、今後も事業の見直しを進め、経常経費の削減を図っていく。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46990</xdr:rowOff>
    </xdr:from>
    <xdr:to>
      <xdr:col>82</xdr:col>
      <xdr:colOff>107950</xdr:colOff>
      <xdr:row>75</xdr:row>
      <xdr:rowOff>30988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73429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46990</xdr:rowOff>
    </xdr:from>
    <xdr:to>
      <xdr:col>78</xdr:col>
      <xdr:colOff>69850</xdr:colOff>
      <xdr:row>74</xdr:row>
      <xdr:rowOff>165862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273429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136144</xdr:rowOff>
    </xdr:from>
    <xdr:to>
      <xdr:col>73</xdr:col>
      <xdr:colOff>180975</xdr:colOff>
      <xdr:row>74</xdr:row>
      <xdr:rowOff>165862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2344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136144</xdr:rowOff>
    </xdr:from>
    <xdr:to>
      <xdr:col>69</xdr:col>
      <xdr:colOff>92075</xdr:colOff>
      <xdr:row>75</xdr:row>
      <xdr:rowOff>42418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234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151638</xdr:rowOff>
    </xdr:from>
    <xdr:to>
      <xdr:col>82</xdr:col>
      <xdr:colOff>158750</xdr:colOff>
      <xdr:row>75</xdr:row>
      <xdr:rowOff>81788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168165</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684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167640</xdr:rowOff>
    </xdr:from>
    <xdr:to>
      <xdr:col>78</xdr:col>
      <xdr:colOff>120650</xdr:colOff>
      <xdr:row>74</xdr:row>
      <xdr:rowOff>97790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107967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45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115062</xdr:rowOff>
    </xdr:from>
    <xdr:to>
      <xdr:col>74</xdr:col>
      <xdr:colOff>31750</xdr:colOff>
      <xdr:row>75</xdr:row>
      <xdr:rowOff>45212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29989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8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85344</xdr:rowOff>
    </xdr:from>
    <xdr:to>
      <xdr:col>69</xdr:col>
      <xdr:colOff>142875</xdr:colOff>
      <xdr:row>75</xdr:row>
      <xdr:rowOff>15494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271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8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163068</xdr:rowOff>
    </xdr:from>
    <xdr:to>
      <xdr:col>65</xdr:col>
      <xdr:colOff>53975</xdr:colOff>
      <xdr:row>75</xdr:row>
      <xdr:rowOff>93218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77995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57307</xdr:rowOff>
    </xdr:from>
    <xdr:to>
      <xdr:col>29</xdr:col>
      <xdr:colOff>127000</xdr:colOff>
      <xdr:row>19</xdr:row>
      <xdr:rowOff>112835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362482"/>
          <a:ext cx="647700" cy="55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112835</xdr:rowOff>
    </xdr:from>
    <xdr:to>
      <xdr:col>26</xdr:col>
      <xdr:colOff>50800</xdr:colOff>
      <xdr:row>19</xdr:row>
      <xdr:rowOff>124282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418010"/>
          <a:ext cx="698500" cy="11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124282</xdr:rowOff>
    </xdr:from>
    <xdr:to>
      <xdr:col>22</xdr:col>
      <xdr:colOff>114300</xdr:colOff>
      <xdr:row>19</xdr:row>
      <xdr:rowOff>135272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429457"/>
          <a:ext cx="698500" cy="10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135272</xdr:rowOff>
    </xdr:from>
    <xdr:to>
      <xdr:col>18</xdr:col>
      <xdr:colOff>177800</xdr:colOff>
      <xdr:row>19</xdr:row>
      <xdr:rowOff>137186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440447"/>
          <a:ext cx="698500" cy="1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6507</xdr:rowOff>
    </xdr:from>
    <xdr:to>
      <xdr:col>29</xdr:col>
      <xdr:colOff>177800</xdr:colOff>
      <xdr:row>19</xdr:row>
      <xdr:rowOff>108107</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311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86534</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22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62035</xdr:rowOff>
    </xdr:from>
    <xdr:to>
      <xdr:col>26</xdr:col>
      <xdr:colOff>101600</xdr:colOff>
      <xdr:row>19</xdr:row>
      <xdr:rowOff>163635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367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148412</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453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73482</xdr:rowOff>
    </xdr:from>
    <xdr:to>
      <xdr:col>22</xdr:col>
      <xdr:colOff>165100</xdr:colOff>
      <xdr:row>20</xdr:row>
      <xdr:rowOff>3632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37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159859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4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84472</xdr:rowOff>
    </xdr:from>
    <xdr:to>
      <xdr:col>19</xdr:col>
      <xdr:colOff>38100</xdr:colOff>
      <xdr:row>20</xdr:row>
      <xdr:rowOff>14622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89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170849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7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86386</xdr:rowOff>
    </xdr:from>
    <xdr:to>
      <xdr:col>15</xdr:col>
      <xdr:colOff>101600</xdr:colOff>
      <xdr:row>20</xdr:row>
      <xdr:rowOff>16536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91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7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216337</xdr:rowOff>
    </xdr:from>
    <xdr:to>
      <xdr:col>29</xdr:col>
      <xdr:colOff>127000</xdr:colOff>
      <xdr:row>35</xdr:row>
      <xdr:rowOff>285740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6826687"/>
          <a:ext cx="647700" cy="69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201114</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811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285740</xdr:rowOff>
    </xdr:from>
    <xdr:to>
      <xdr:col>26</xdr:col>
      <xdr:colOff>50800</xdr:colOff>
      <xdr:row>35</xdr:row>
      <xdr:rowOff>299113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6896090"/>
          <a:ext cx="698500" cy="13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299113</xdr:rowOff>
    </xdr:from>
    <xdr:to>
      <xdr:col>22</xdr:col>
      <xdr:colOff>114300</xdr:colOff>
      <xdr:row>36</xdr:row>
      <xdr:rowOff>2116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909463"/>
          <a:ext cx="698500" cy="45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2116</xdr:rowOff>
    </xdr:from>
    <xdr:to>
      <xdr:col>18</xdr:col>
      <xdr:colOff>177800</xdr:colOff>
      <xdr:row>36</xdr:row>
      <xdr:rowOff>100963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955366"/>
          <a:ext cx="698500" cy="98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165537</xdr:rowOff>
    </xdr:from>
    <xdr:to>
      <xdr:col>29</xdr:col>
      <xdr:colOff>177800</xdr:colOff>
      <xdr:row>35</xdr:row>
      <xdr:rowOff>267137</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775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10614</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620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234940</xdr:rowOff>
    </xdr:from>
    <xdr:to>
      <xdr:col>26</xdr:col>
      <xdr:colOff>101600</xdr:colOff>
      <xdr:row>35</xdr:row>
      <xdr:rowOff>336540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845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321317</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93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248313</xdr:rowOff>
    </xdr:from>
    <xdr:to>
      <xdr:col>22</xdr:col>
      <xdr:colOff>165100</xdr:colOff>
      <xdr:row>36</xdr:row>
      <xdr:rowOff>7013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858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334690</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9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294216</xdr:rowOff>
    </xdr:from>
    <xdr:to>
      <xdr:col>19</xdr:col>
      <xdr:colOff>38100</xdr:colOff>
      <xdr:row>36</xdr:row>
      <xdr:rowOff>52916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904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37693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99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50163</xdr:rowOff>
    </xdr:from>
    <xdr:to>
      <xdr:col>15</xdr:col>
      <xdr:colOff>101600</xdr:colOff>
      <xdr:row>36</xdr:row>
      <xdr:rowOff>151763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7003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136540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08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12,356
12,264
31.30
7,198,460
7,084,862
111,415
3,789,185
7,009,593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164998</xdr:rowOff>
    </xdr:from>
    <xdr:to>
      <xdr:col>24</xdr:col>
      <xdr:colOff>63500</xdr:colOff>
      <xdr:row>38</xdr:row>
      <xdr:rowOff>77782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08648"/>
          <a:ext cx="838200" cy="8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77782</xdr:rowOff>
    </xdr:from>
    <xdr:to>
      <xdr:col>19</xdr:col>
      <xdr:colOff>177800</xdr:colOff>
      <xdr:row>38</xdr:row>
      <xdr:rowOff>88287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92882"/>
          <a:ext cx="889000" cy="1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88287</xdr:rowOff>
    </xdr:from>
    <xdr:to>
      <xdr:col>15</xdr:col>
      <xdr:colOff>50800</xdr:colOff>
      <xdr:row>38</xdr:row>
      <xdr:rowOff>102874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03387"/>
          <a:ext cx="889000" cy="1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102874</xdr:rowOff>
    </xdr:from>
    <xdr:to>
      <xdr:col>10</xdr:col>
      <xdr:colOff>114300</xdr:colOff>
      <xdr:row>38</xdr:row>
      <xdr:rowOff>103581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17974"/>
          <a:ext cx="889000" cy="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114198</xdr:rowOff>
    </xdr:from>
    <xdr:to>
      <xdr:col>24</xdr:col>
      <xdr:colOff>114300</xdr:colOff>
      <xdr:row>38</xdr:row>
      <xdr:rowOff>44348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92625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3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26982</xdr:rowOff>
    </xdr:from>
    <xdr:to>
      <xdr:col>20</xdr:col>
      <xdr:colOff>38100</xdr:colOff>
      <xdr:row>38</xdr:row>
      <xdr:rowOff>128582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4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119709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37487</xdr:rowOff>
    </xdr:from>
    <xdr:to>
      <xdr:col>15</xdr:col>
      <xdr:colOff>101600</xdr:colOff>
      <xdr:row>38</xdr:row>
      <xdr:rowOff>139087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5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130214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4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52074</xdr:rowOff>
    </xdr:from>
    <xdr:to>
      <xdr:col>10</xdr:col>
      <xdr:colOff>165100</xdr:colOff>
      <xdr:row>38</xdr:row>
      <xdr:rowOff>153674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144801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5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52781</xdr:rowOff>
    </xdr:from>
    <xdr:to>
      <xdr:col>6</xdr:col>
      <xdr:colOff>38100</xdr:colOff>
      <xdr:row>38</xdr:row>
      <xdr:rowOff>154381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145508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72259</xdr:rowOff>
    </xdr:from>
    <xdr:to>
      <xdr:col>24</xdr:col>
      <xdr:colOff>63500</xdr:colOff>
      <xdr:row>57</xdr:row>
      <xdr:rowOff>83918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44909"/>
          <a:ext cx="8382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83918</xdr:rowOff>
    </xdr:from>
    <xdr:to>
      <xdr:col>19</xdr:col>
      <xdr:colOff>177800</xdr:colOff>
      <xdr:row>57</xdr:row>
      <xdr:rowOff>111483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56568"/>
          <a:ext cx="889000" cy="2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103219</xdr:rowOff>
    </xdr:from>
    <xdr:to>
      <xdr:col>15</xdr:col>
      <xdr:colOff>50800</xdr:colOff>
      <xdr:row>57</xdr:row>
      <xdr:rowOff>111483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875869"/>
          <a:ext cx="889000" cy="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76282</xdr:rowOff>
    </xdr:from>
    <xdr:to>
      <xdr:col>10</xdr:col>
      <xdr:colOff>114300</xdr:colOff>
      <xdr:row>57</xdr:row>
      <xdr:rowOff>103219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48932"/>
          <a:ext cx="889000" cy="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21459</xdr:rowOff>
    </xdr:from>
    <xdr:to>
      <xdr:col>24</xdr:col>
      <xdr:colOff>114300</xdr:colOff>
      <xdr:row>57</xdr:row>
      <xdr:rowOff>123059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9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107836</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0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33118</xdr:rowOff>
    </xdr:from>
    <xdr:to>
      <xdr:col>20</xdr:col>
      <xdr:colOff>38100</xdr:colOff>
      <xdr:row>57</xdr:row>
      <xdr:rowOff>134718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0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125845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89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60683</xdr:rowOff>
    </xdr:from>
    <xdr:to>
      <xdr:col>15</xdr:col>
      <xdr:colOff>101600</xdr:colOff>
      <xdr:row>57</xdr:row>
      <xdr:rowOff>162283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3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153410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9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52419</xdr:rowOff>
    </xdr:from>
    <xdr:to>
      <xdr:col>10</xdr:col>
      <xdr:colOff>165100</xdr:colOff>
      <xdr:row>57</xdr:row>
      <xdr:rowOff>154019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145146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1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25482</xdr:rowOff>
    </xdr:from>
    <xdr:to>
      <xdr:col>6</xdr:col>
      <xdr:colOff>38100</xdr:colOff>
      <xdr:row>57</xdr:row>
      <xdr:rowOff>127082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9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118209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8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23971</xdr:rowOff>
    </xdr:from>
    <xdr:to>
      <xdr:col>24</xdr:col>
      <xdr:colOff>63500</xdr:colOff>
      <xdr:row>79</xdr:row>
      <xdr:rowOff>26619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68521"/>
          <a:ext cx="8382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23971</xdr:rowOff>
    </xdr:from>
    <xdr:to>
      <xdr:col>19</xdr:col>
      <xdr:colOff>177800</xdr:colOff>
      <xdr:row>79</xdr:row>
      <xdr:rowOff>27267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68521"/>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24448</xdr:rowOff>
    </xdr:from>
    <xdr:to>
      <xdr:col>15</xdr:col>
      <xdr:colOff>50800</xdr:colOff>
      <xdr:row>79</xdr:row>
      <xdr:rowOff>27267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68998"/>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23743</xdr:rowOff>
    </xdr:from>
    <xdr:to>
      <xdr:col>10</xdr:col>
      <xdr:colOff>114300</xdr:colOff>
      <xdr:row>79</xdr:row>
      <xdr:rowOff>24448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68293"/>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147269</xdr:rowOff>
    </xdr:from>
    <xdr:to>
      <xdr:col>24</xdr:col>
      <xdr:colOff>114300</xdr:colOff>
      <xdr:row>79</xdr:row>
      <xdr:rowOff>77419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2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62196</xdr:rowOff>
    </xdr:from>
    <xdr:ext cx="378565"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35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144621</xdr:rowOff>
    </xdr:from>
    <xdr:to>
      <xdr:col>20</xdr:col>
      <xdr:colOff>38100</xdr:colOff>
      <xdr:row>79</xdr:row>
      <xdr:rowOff>74771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1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65898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1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147917</xdr:rowOff>
    </xdr:from>
    <xdr:to>
      <xdr:col>15</xdr:col>
      <xdr:colOff>101600</xdr:colOff>
      <xdr:row>79</xdr:row>
      <xdr:rowOff>78067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2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69194</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719017" y="13613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145098</xdr:rowOff>
    </xdr:from>
    <xdr:to>
      <xdr:col>10</xdr:col>
      <xdr:colOff>165100</xdr:colOff>
      <xdr:row>79</xdr:row>
      <xdr:rowOff>75248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66375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1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144393</xdr:rowOff>
    </xdr:from>
    <xdr:to>
      <xdr:col>6</xdr:col>
      <xdr:colOff>38100</xdr:colOff>
      <xdr:row>79</xdr:row>
      <xdr:rowOff>74543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1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65670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1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97256</xdr:rowOff>
    </xdr:from>
    <xdr:to>
      <xdr:col>24</xdr:col>
      <xdr:colOff>63500</xdr:colOff>
      <xdr:row>93</xdr:row>
      <xdr:rowOff>146762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42106"/>
          <a:ext cx="838200" cy="4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146762</xdr:rowOff>
    </xdr:from>
    <xdr:to>
      <xdr:col>19</xdr:col>
      <xdr:colOff>177800</xdr:colOff>
      <xdr:row>94</xdr:row>
      <xdr:rowOff>85292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091612"/>
          <a:ext cx="889000" cy="10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75375</xdr:rowOff>
    </xdr:from>
    <xdr:to>
      <xdr:col>15</xdr:col>
      <xdr:colOff>50800</xdr:colOff>
      <xdr:row>94</xdr:row>
      <xdr:rowOff>85292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020225"/>
          <a:ext cx="889000" cy="18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75375</xdr:rowOff>
    </xdr:from>
    <xdr:to>
      <xdr:col>10</xdr:col>
      <xdr:colOff>114300</xdr:colOff>
      <xdr:row>95</xdr:row>
      <xdr:rowOff>101600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020225"/>
          <a:ext cx="889000" cy="36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46456</xdr:rowOff>
    </xdr:from>
    <xdr:to>
      <xdr:col>24</xdr:col>
      <xdr:colOff>114300</xdr:colOff>
      <xdr:row>93</xdr:row>
      <xdr:rowOff>148056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9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69333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4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95962</xdr:rowOff>
    </xdr:from>
    <xdr:to>
      <xdr:col>20</xdr:col>
      <xdr:colOff>38100</xdr:colOff>
      <xdr:row>94</xdr:row>
      <xdr:rowOff>26112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4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42639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81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34492</xdr:rowOff>
    </xdr:from>
    <xdr:to>
      <xdr:col>15</xdr:col>
      <xdr:colOff>101600</xdr:colOff>
      <xdr:row>94</xdr:row>
      <xdr:rowOff>136092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5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152619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592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24575</xdr:rowOff>
    </xdr:from>
    <xdr:to>
      <xdr:col>10</xdr:col>
      <xdr:colOff>165100</xdr:colOff>
      <xdr:row>93</xdr:row>
      <xdr:rowOff>126175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96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142702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74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50800</xdr:rowOff>
    </xdr:from>
    <xdr:to>
      <xdr:col>6</xdr:col>
      <xdr:colOff>38100</xdr:colOff>
      <xdr:row>95</xdr:row>
      <xdr:rowOff>152400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168927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1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98929</xdr:rowOff>
    </xdr:from>
    <xdr:to>
      <xdr:col>55</xdr:col>
      <xdr:colOff>0</xdr:colOff>
      <xdr:row>36</xdr:row>
      <xdr:rowOff>157755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71129"/>
          <a:ext cx="838200" cy="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157755</xdr:rowOff>
    </xdr:from>
    <xdr:to>
      <xdr:col>50</xdr:col>
      <xdr:colOff>114300</xdr:colOff>
      <xdr:row>37</xdr:row>
      <xdr:rowOff>77208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29955"/>
          <a:ext cx="889000" cy="9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167677</xdr:rowOff>
    </xdr:from>
    <xdr:to>
      <xdr:col>45</xdr:col>
      <xdr:colOff>177800</xdr:colOff>
      <xdr:row>37</xdr:row>
      <xdr:rowOff>77208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39877"/>
          <a:ext cx="889000" cy="8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14096</xdr:rowOff>
    </xdr:from>
    <xdr:to>
      <xdr:col>41</xdr:col>
      <xdr:colOff>50800</xdr:colOff>
      <xdr:row>36</xdr:row>
      <xdr:rowOff>167677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43396"/>
          <a:ext cx="889000" cy="49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48129</xdr:rowOff>
    </xdr:from>
    <xdr:to>
      <xdr:col>55</xdr:col>
      <xdr:colOff>50800</xdr:colOff>
      <xdr:row>36</xdr:row>
      <xdr:rowOff>149729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26556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9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106955</xdr:rowOff>
    </xdr:from>
    <xdr:to>
      <xdr:col>50</xdr:col>
      <xdr:colOff>165100</xdr:colOff>
      <xdr:row>37</xdr:row>
      <xdr:rowOff>37105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28232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7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26408</xdr:rowOff>
    </xdr:from>
    <xdr:to>
      <xdr:col>46</xdr:col>
      <xdr:colOff>38100</xdr:colOff>
      <xdr:row>37</xdr:row>
      <xdr:rowOff>128008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119135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116877</xdr:rowOff>
    </xdr:from>
    <xdr:to>
      <xdr:col>41</xdr:col>
      <xdr:colOff>101600</xdr:colOff>
      <xdr:row>37</xdr:row>
      <xdr:rowOff>47027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38154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8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134746</xdr:rowOff>
    </xdr:from>
    <xdr:to>
      <xdr:col>36</xdr:col>
      <xdr:colOff>165100</xdr:colOff>
      <xdr:row>34</xdr:row>
      <xdr:rowOff>64896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81423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6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87114</xdr:rowOff>
    </xdr:from>
    <xdr:to>
      <xdr:col>55</xdr:col>
      <xdr:colOff>0</xdr:colOff>
      <xdr:row>58</xdr:row>
      <xdr:rowOff>57187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59764"/>
          <a:ext cx="838200" cy="14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87114</xdr:rowOff>
    </xdr:from>
    <xdr:to>
      <xdr:col>50</xdr:col>
      <xdr:colOff>114300</xdr:colOff>
      <xdr:row>58</xdr:row>
      <xdr:rowOff>15292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59764"/>
          <a:ext cx="889000" cy="9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11254</xdr:rowOff>
    </xdr:from>
    <xdr:to>
      <xdr:col>45</xdr:col>
      <xdr:colOff>177800</xdr:colOff>
      <xdr:row>58</xdr:row>
      <xdr:rowOff>15292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55354"/>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11254</xdr:rowOff>
    </xdr:from>
    <xdr:to>
      <xdr:col>41</xdr:col>
      <xdr:colOff>50800</xdr:colOff>
      <xdr:row>58</xdr:row>
      <xdr:rowOff>97296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55354"/>
          <a:ext cx="889000" cy="8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6387</xdr:rowOff>
    </xdr:from>
    <xdr:to>
      <xdr:col>55</xdr:col>
      <xdr:colOff>50800</xdr:colOff>
      <xdr:row>58</xdr:row>
      <xdr:rowOff>107987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92764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6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36314</xdr:rowOff>
    </xdr:from>
    <xdr:to>
      <xdr:col>50</xdr:col>
      <xdr:colOff>165100</xdr:colOff>
      <xdr:row>57</xdr:row>
      <xdr:rowOff>137914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154441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58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135942</xdr:rowOff>
    </xdr:from>
    <xdr:to>
      <xdr:col>46</xdr:col>
      <xdr:colOff>38100</xdr:colOff>
      <xdr:row>58</xdr:row>
      <xdr:rowOff>66092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0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82619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8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131904</xdr:rowOff>
    </xdr:from>
    <xdr:to>
      <xdr:col>41</xdr:col>
      <xdr:colOff>101600</xdr:colOff>
      <xdr:row>58</xdr:row>
      <xdr:rowOff>62054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0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78581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7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46496</xdr:rowOff>
    </xdr:from>
    <xdr:to>
      <xdr:col>36</xdr:col>
      <xdr:colOff>165100</xdr:colOff>
      <xdr:row>58</xdr:row>
      <xdr:rowOff>148096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9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139223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94821</xdr:rowOff>
    </xdr:from>
    <xdr:to>
      <xdr:col>55</xdr:col>
      <xdr:colOff>0</xdr:colOff>
      <xdr:row>78</xdr:row>
      <xdr:rowOff>118948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67921"/>
          <a:ext cx="838200" cy="2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82964</xdr:rowOff>
    </xdr:from>
    <xdr:to>
      <xdr:col>50</xdr:col>
      <xdr:colOff>114300</xdr:colOff>
      <xdr:row>78</xdr:row>
      <xdr:rowOff>94821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56064"/>
          <a:ext cx="889000" cy="1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155042</xdr:rowOff>
    </xdr:from>
    <xdr:to>
      <xdr:col>45</xdr:col>
      <xdr:colOff>177800</xdr:colOff>
      <xdr:row>78</xdr:row>
      <xdr:rowOff>82964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56692"/>
          <a:ext cx="889000" cy="9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155042</xdr:rowOff>
    </xdr:from>
    <xdr:to>
      <xdr:col>41</xdr:col>
      <xdr:colOff>50800</xdr:colOff>
      <xdr:row>78</xdr:row>
      <xdr:rowOff>111948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56692"/>
          <a:ext cx="889000" cy="12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68148</xdr:rowOff>
    </xdr:from>
    <xdr:to>
      <xdr:col>55</xdr:col>
      <xdr:colOff>50800</xdr:colOff>
      <xdr:row>78</xdr:row>
      <xdr:rowOff>169748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154525</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44021</xdr:rowOff>
    </xdr:from>
    <xdr:to>
      <xdr:col>50</xdr:col>
      <xdr:colOff>165100</xdr:colOff>
      <xdr:row>78</xdr:row>
      <xdr:rowOff>145621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136748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0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32164</xdr:rowOff>
    </xdr:from>
    <xdr:to>
      <xdr:col>46</xdr:col>
      <xdr:colOff>38100</xdr:colOff>
      <xdr:row>78</xdr:row>
      <xdr:rowOff>133764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124891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9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104242</xdr:rowOff>
    </xdr:from>
    <xdr:to>
      <xdr:col>41</xdr:col>
      <xdr:colOff>101600</xdr:colOff>
      <xdr:row>78</xdr:row>
      <xdr:rowOff>34392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50919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61148</xdr:rowOff>
    </xdr:from>
    <xdr:to>
      <xdr:col>36</xdr:col>
      <xdr:colOff>165100</xdr:colOff>
      <xdr:row>78</xdr:row>
      <xdr:rowOff>162748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153875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2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40377</xdr:rowOff>
    </xdr:from>
    <xdr:to>
      <xdr:col>55</xdr:col>
      <xdr:colOff>0</xdr:colOff>
      <xdr:row>96</xdr:row>
      <xdr:rowOff>170703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328127"/>
          <a:ext cx="838200" cy="30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40377</xdr:rowOff>
    </xdr:from>
    <xdr:to>
      <xdr:col>50</xdr:col>
      <xdr:colOff>114300</xdr:colOff>
      <xdr:row>96</xdr:row>
      <xdr:rowOff>139595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328127"/>
          <a:ext cx="889000" cy="27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139595</xdr:rowOff>
    </xdr:from>
    <xdr:to>
      <xdr:col>45</xdr:col>
      <xdr:colOff>177800</xdr:colOff>
      <xdr:row>97</xdr:row>
      <xdr:rowOff>136733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98795"/>
          <a:ext cx="889000" cy="16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120543</xdr:rowOff>
    </xdr:from>
    <xdr:to>
      <xdr:col>41</xdr:col>
      <xdr:colOff>50800</xdr:colOff>
      <xdr:row>97</xdr:row>
      <xdr:rowOff>136733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51193"/>
          <a:ext cx="889000" cy="1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119903</xdr:rowOff>
    </xdr:from>
    <xdr:to>
      <xdr:col>55</xdr:col>
      <xdr:colOff>50800</xdr:colOff>
      <xdr:row>97</xdr:row>
      <xdr:rowOff>50053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7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142780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3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161027</xdr:rowOff>
    </xdr:from>
    <xdr:to>
      <xdr:col>50</xdr:col>
      <xdr:colOff>165100</xdr:colOff>
      <xdr:row>95</xdr:row>
      <xdr:rowOff>91177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27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107704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05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88795</xdr:rowOff>
    </xdr:from>
    <xdr:to>
      <xdr:col>46</xdr:col>
      <xdr:colOff>38100</xdr:colOff>
      <xdr:row>97</xdr:row>
      <xdr:rowOff>18945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4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35472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2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85933</xdr:rowOff>
    </xdr:from>
    <xdr:to>
      <xdr:col>41</xdr:col>
      <xdr:colOff>101600</xdr:colOff>
      <xdr:row>98</xdr:row>
      <xdr:rowOff>16083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1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7210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0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69743</xdr:rowOff>
    </xdr:from>
    <xdr:to>
      <xdr:col>36</xdr:col>
      <xdr:colOff>165100</xdr:colOff>
      <xdr:row>97</xdr:row>
      <xdr:rowOff>171343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162470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9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21217</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36317"/>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136385</xdr:rowOff>
    </xdr:from>
    <xdr:to>
      <xdr:col>76</xdr:col>
      <xdr:colOff>114300</xdr:colOff>
      <xdr:row>38</xdr:row>
      <xdr:rowOff>21217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480035"/>
          <a:ext cx="8890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69731</xdr:rowOff>
    </xdr:from>
    <xdr:to>
      <xdr:col>71</xdr:col>
      <xdr:colOff>177800</xdr:colOff>
      <xdr:row>37</xdr:row>
      <xdr:rowOff>136385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413381"/>
          <a:ext cx="889000" cy="6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13681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5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141867</xdr:rowOff>
    </xdr:from>
    <xdr:to>
      <xdr:col>76</xdr:col>
      <xdr:colOff>165100</xdr:colOff>
      <xdr:row>38</xdr:row>
      <xdr:rowOff>72017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63144</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578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85585</xdr:rowOff>
    </xdr:from>
    <xdr:to>
      <xdr:col>72</xdr:col>
      <xdr:colOff>38100</xdr:colOff>
      <xdr:row>38</xdr:row>
      <xdr:rowOff>15735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32262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2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18931</xdr:rowOff>
    </xdr:from>
    <xdr:to>
      <xdr:col>67</xdr:col>
      <xdr:colOff>101600</xdr:colOff>
      <xdr:row>37</xdr:row>
      <xdr:rowOff>120531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36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137058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13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85903</xdr:rowOff>
    </xdr:from>
    <xdr:to>
      <xdr:col>85</xdr:col>
      <xdr:colOff>127000</xdr:colOff>
      <xdr:row>78</xdr:row>
      <xdr:rowOff>102312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459003"/>
          <a:ext cx="8382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102312</xdr:rowOff>
    </xdr:from>
    <xdr:to>
      <xdr:col>81</xdr:col>
      <xdr:colOff>50800</xdr:colOff>
      <xdr:row>78</xdr:row>
      <xdr:rowOff>128409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475412"/>
          <a:ext cx="889000" cy="2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128409</xdr:rowOff>
    </xdr:from>
    <xdr:to>
      <xdr:col>76</xdr:col>
      <xdr:colOff>114300</xdr:colOff>
      <xdr:row>78</xdr:row>
      <xdr:rowOff>162294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501509"/>
          <a:ext cx="889000" cy="3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162294</xdr:rowOff>
    </xdr:from>
    <xdr:to>
      <xdr:col>71</xdr:col>
      <xdr:colOff>177800</xdr:colOff>
      <xdr:row>79</xdr:row>
      <xdr:rowOff>18441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535394"/>
          <a:ext cx="889000" cy="2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35103</xdr:rowOff>
    </xdr:from>
    <xdr:to>
      <xdr:col>85</xdr:col>
      <xdr:colOff>177800</xdr:colOff>
      <xdr:row>78</xdr:row>
      <xdr:rowOff>136703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13530</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8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51512</xdr:rowOff>
    </xdr:from>
    <xdr:to>
      <xdr:col>81</xdr:col>
      <xdr:colOff>101600</xdr:colOff>
      <xdr:row>78</xdr:row>
      <xdr:rowOff>153112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4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144239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5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77609</xdr:rowOff>
    </xdr:from>
    <xdr:to>
      <xdr:col>76</xdr:col>
      <xdr:colOff>165100</xdr:colOff>
      <xdr:row>79</xdr:row>
      <xdr:rowOff>7759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45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170336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54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111494</xdr:rowOff>
    </xdr:from>
    <xdr:to>
      <xdr:col>72</xdr:col>
      <xdr:colOff>38100</xdr:colOff>
      <xdr:row>79</xdr:row>
      <xdr:rowOff>41644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4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32771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5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139091</xdr:rowOff>
    </xdr:from>
    <xdr:to>
      <xdr:col>67</xdr:col>
      <xdr:colOff>101600</xdr:colOff>
      <xdr:row>79</xdr:row>
      <xdr:rowOff>69241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5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60368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60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77215</xdr:rowOff>
    </xdr:from>
    <xdr:to>
      <xdr:col>85</xdr:col>
      <xdr:colOff>127000</xdr:colOff>
      <xdr:row>98</xdr:row>
      <xdr:rowOff>122631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79315"/>
          <a:ext cx="838200" cy="4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122631</xdr:rowOff>
    </xdr:from>
    <xdr:to>
      <xdr:col>81</xdr:col>
      <xdr:colOff>50800</xdr:colOff>
      <xdr:row>98</xdr:row>
      <xdr:rowOff>125214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924731"/>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66556</xdr:rowOff>
    </xdr:from>
    <xdr:to>
      <xdr:col>76</xdr:col>
      <xdr:colOff>114300</xdr:colOff>
      <xdr:row>98</xdr:row>
      <xdr:rowOff>125214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868656"/>
          <a:ext cx="889000" cy="5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171399</xdr:rowOff>
    </xdr:from>
    <xdr:to>
      <xdr:col>71</xdr:col>
      <xdr:colOff>177800</xdr:colOff>
      <xdr:row>98</xdr:row>
      <xdr:rowOff>66556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802049"/>
          <a:ext cx="889000" cy="6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26415</xdr:rowOff>
    </xdr:from>
    <xdr:to>
      <xdr:col>85</xdr:col>
      <xdr:colOff>177800</xdr:colOff>
      <xdr:row>98</xdr:row>
      <xdr:rowOff>128015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112792</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4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71831</xdr:rowOff>
    </xdr:from>
    <xdr:to>
      <xdr:col>81</xdr:col>
      <xdr:colOff>101600</xdr:colOff>
      <xdr:row>99</xdr:row>
      <xdr:rowOff>1981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7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164558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6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74414</xdr:rowOff>
    </xdr:from>
    <xdr:to>
      <xdr:col>76</xdr:col>
      <xdr:colOff>165100</xdr:colOff>
      <xdr:row>99</xdr:row>
      <xdr:rowOff>4564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7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167141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6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15756</xdr:rowOff>
    </xdr:from>
    <xdr:to>
      <xdr:col>72</xdr:col>
      <xdr:colOff>38100</xdr:colOff>
      <xdr:row>98</xdr:row>
      <xdr:rowOff>117356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1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108483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120599</xdr:rowOff>
    </xdr:from>
    <xdr:to>
      <xdr:col>67</xdr:col>
      <xdr:colOff>101600</xdr:colOff>
      <xdr:row>98</xdr:row>
      <xdr:rowOff>50749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5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41876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4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77704</xdr:rowOff>
    </xdr:from>
    <xdr:to>
      <xdr:col>116</xdr:col>
      <xdr:colOff>63500</xdr:colOff>
      <xdr:row>38</xdr:row>
      <xdr:rowOff>130945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592804"/>
          <a:ext cx="838200" cy="5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47072</xdr:rowOff>
    </xdr:from>
    <xdr:to>
      <xdr:col>111</xdr:col>
      <xdr:colOff>177800</xdr:colOff>
      <xdr:row>38</xdr:row>
      <xdr:rowOff>77704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562172"/>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78206</xdr:rowOff>
    </xdr:from>
    <xdr:to>
      <xdr:col>107</xdr:col>
      <xdr:colOff>50800</xdr:colOff>
      <xdr:row>38</xdr:row>
      <xdr:rowOff>47072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421856"/>
          <a:ext cx="889000" cy="14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119172</xdr:rowOff>
    </xdr:from>
    <xdr:to>
      <xdr:col>102</xdr:col>
      <xdr:colOff>114300</xdr:colOff>
      <xdr:row>37</xdr:row>
      <xdr:rowOff>78206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291372"/>
          <a:ext cx="889000" cy="13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81363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9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87192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80145</xdr:rowOff>
    </xdr:from>
    <xdr:to>
      <xdr:col>116</xdr:col>
      <xdr:colOff>114300</xdr:colOff>
      <xdr:row>39</xdr:row>
      <xdr:rowOff>10295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9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166522</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0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26904</xdr:rowOff>
    </xdr:from>
    <xdr:to>
      <xdr:col>112</xdr:col>
      <xdr:colOff>38100</xdr:colOff>
      <xdr:row>38</xdr:row>
      <xdr:rowOff>128504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4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119631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63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167722</xdr:rowOff>
    </xdr:from>
    <xdr:to>
      <xdr:col>107</xdr:col>
      <xdr:colOff>101600</xdr:colOff>
      <xdr:row>38</xdr:row>
      <xdr:rowOff>97872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88999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0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27406</xdr:rowOff>
    </xdr:from>
    <xdr:to>
      <xdr:col>102</xdr:col>
      <xdr:colOff>165100</xdr:colOff>
      <xdr:row>37</xdr:row>
      <xdr:rowOff>129006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3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145533</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278111" y="614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68372</xdr:rowOff>
    </xdr:from>
    <xdr:to>
      <xdr:col>98</xdr:col>
      <xdr:colOff>38100</xdr:colOff>
      <xdr:row>36</xdr:row>
      <xdr:rowOff>169972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24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15049</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389111" y="601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90094</xdr:rowOff>
    </xdr:from>
    <xdr:to>
      <xdr:col>116</xdr:col>
      <xdr:colOff>63500</xdr:colOff>
      <xdr:row>58</xdr:row>
      <xdr:rowOff>94590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34194"/>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94590</xdr:rowOff>
    </xdr:from>
    <xdr:to>
      <xdr:col>111</xdr:col>
      <xdr:colOff>177800</xdr:colOff>
      <xdr:row>58</xdr:row>
      <xdr:rowOff>95504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3869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78474</xdr:rowOff>
    </xdr:from>
    <xdr:to>
      <xdr:col>107</xdr:col>
      <xdr:colOff>50800</xdr:colOff>
      <xdr:row>58</xdr:row>
      <xdr:rowOff>95504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22574"/>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78474</xdr:rowOff>
    </xdr:from>
    <xdr:to>
      <xdr:col>102</xdr:col>
      <xdr:colOff>114300</xdr:colOff>
      <xdr:row>58</xdr:row>
      <xdr:rowOff>96800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022574"/>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39294</xdr:rowOff>
    </xdr:from>
    <xdr:to>
      <xdr:col>116</xdr:col>
      <xdr:colOff>114300</xdr:colOff>
      <xdr:row>58</xdr:row>
      <xdr:rowOff>140894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146994</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1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43790</xdr:rowOff>
    </xdr:from>
    <xdr:to>
      <xdr:col>112</xdr:col>
      <xdr:colOff>38100</xdr:colOff>
      <xdr:row>58</xdr:row>
      <xdr:rowOff>145390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136517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8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44704</xdr:rowOff>
    </xdr:from>
    <xdr:to>
      <xdr:col>107</xdr:col>
      <xdr:colOff>101600</xdr:colOff>
      <xdr:row>58</xdr:row>
      <xdr:rowOff>146304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8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137431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8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27674</xdr:rowOff>
    </xdr:from>
    <xdr:to>
      <xdr:col>102</xdr:col>
      <xdr:colOff>165100</xdr:colOff>
      <xdr:row>58</xdr:row>
      <xdr:rowOff>129274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120401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06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46000</xdr:rowOff>
    </xdr:from>
    <xdr:to>
      <xdr:col>98</xdr:col>
      <xdr:colOff>38100</xdr:colOff>
      <xdr:row>58</xdr:row>
      <xdr:rowOff>147600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138727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0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51620</xdr:rowOff>
    </xdr:from>
    <xdr:to>
      <xdr:col>116</xdr:col>
      <xdr:colOff>63500</xdr:colOff>
      <xdr:row>77</xdr:row>
      <xdr:rowOff>116771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53270"/>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10358</xdr:rowOff>
    </xdr:from>
    <xdr:to>
      <xdr:col>111</xdr:col>
      <xdr:colOff>177800</xdr:colOff>
      <xdr:row>77</xdr:row>
      <xdr:rowOff>116771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869108"/>
          <a:ext cx="889000" cy="44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10358</xdr:rowOff>
    </xdr:from>
    <xdr:to>
      <xdr:col>107</xdr:col>
      <xdr:colOff>50800</xdr:colOff>
      <xdr:row>75</xdr:row>
      <xdr:rowOff>143312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869108"/>
          <a:ext cx="889000" cy="13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143312</xdr:rowOff>
    </xdr:from>
    <xdr:to>
      <xdr:col>102</xdr:col>
      <xdr:colOff>114300</xdr:colOff>
      <xdr:row>76</xdr:row>
      <xdr:rowOff>13627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002062"/>
          <a:ext cx="889000" cy="4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820</xdr:rowOff>
    </xdr:from>
    <xdr:to>
      <xdr:col>116</xdr:col>
      <xdr:colOff>114300</xdr:colOff>
      <xdr:row>77</xdr:row>
      <xdr:rowOff>102420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0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87197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1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65971</xdr:rowOff>
    </xdr:from>
    <xdr:to>
      <xdr:col>112</xdr:col>
      <xdr:colOff>38100</xdr:colOff>
      <xdr:row>77</xdr:row>
      <xdr:rowOff>167571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6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158698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131008</xdr:rowOff>
    </xdr:from>
    <xdr:to>
      <xdr:col>107</xdr:col>
      <xdr:colOff>101600</xdr:colOff>
      <xdr:row>75</xdr:row>
      <xdr:rowOff>61158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81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52285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1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92512</xdr:rowOff>
    </xdr:from>
    <xdr:to>
      <xdr:col>102</xdr:col>
      <xdr:colOff>165100</xdr:colOff>
      <xdr:row>76</xdr:row>
      <xdr:rowOff>22662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95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13789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04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134277</xdr:rowOff>
    </xdr:from>
    <xdr:to>
      <xdr:col>98</xdr:col>
      <xdr:colOff>38100</xdr:colOff>
      <xdr:row>76</xdr:row>
      <xdr:rowOff>64427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55554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08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歳出総決算額は、住民一人当たり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573,394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36,402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194,191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前年度比で増額となった主な経費は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人件費については、人事院勧告に伴う職員給与の増加が主な要因である。補助費等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、定額減税補足給付金と下水道事業会計への繰出金の増加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なお、普通建設事業費については、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健康福祉センターの建設及び鳥見山陸上競技場トラック改修事業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が完了したことに伴い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74,290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施設集約に伴う除却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予定されているため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、公共施設等総合管理計画等に基づき、事業の取捨選択をしていくことで、事業費の減少を目指すこととしている。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12,356
12,264
31.30
7,198,460
7,084,862
111,415
3,789,185
7,009,593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75311</xdr:rowOff>
    </xdr:from>
    <xdr:to>
      <xdr:col>24</xdr:col>
      <xdr:colOff>63500</xdr:colOff>
      <xdr:row>36</xdr:row>
      <xdr:rowOff>151892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7511"/>
          <a:ext cx="8382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151892</xdr:rowOff>
    </xdr:from>
    <xdr:to>
      <xdr:col>19</xdr:col>
      <xdr:colOff>177800</xdr:colOff>
      <xdr:row>37</xdr:row>
      <xdr:rowOff>68072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4092"/>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29591</xdr:rowOff>
    </xdr:from>
    <xdr:to>
      <xdr:col>15</xdr:col>
      <xdr:colOff>50800</xdr:colOff>
      <xdr:row>37</xdr:row>
      <xdr:rowOff>68072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73241"/>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19876</xdr:rowOff>
    </xdr:from>
    <xdr:to>
      <xdr:col>10</xdr:col>
      <xdr:colOff>114300</xdr:colOff>
      <xdr:row>37</xdr:row>
      <xdr:rowOff>29591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63526"/>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24511</xdr:rowOff>
    </xdr:from>
    <xdr:to>
      <xdr:col>24</xdr:col>
      <xdr:colOff>114300</xdr:colOff>
      <xdr:row>36</xdr:row>
      <xdr:rowOff>126111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2938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101092</xdr:rowOff>
    </xdr:from>
    <xdr:to>
      <xdr:col>20</xdr:col>
      <xdr:colOff>38100</xdr:colOff>
      <xdr:row>37</xdr:row>
      <xdr:rowOff>31242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22369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17272</xdr:rowOff>
    </xdr:from>
    <xdr:to>
      <xdr:col>15</xdr:col>
      <xdr:colOff>101600</xdr:colOff>
      <xdr:row>37</xdr:row>
      <xdr:rowOff>118872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109999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150241</xdr:rowOff>
    </xdr:from>
    <xdr:to>
      <xdr:col>10</xdr:col>
      <xdr:colOff>165100</xdr:colOff>
      <xdr:row>37</xdr:row>
      <xdr:rowOff>80391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71518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1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140526</xdr:rowOff>
    </xdr:from>
    <xdr:to>
      <xdr:col>6</xdr:col>
      <xdr:colOff>38100</xdr:colOff>
      <xdr:row>37</xdr:row>
      <xdr:rowOff>70676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61803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8248</xdr:rowOff>
    </xdr:from>
    <xdr:to>
      <xdr:col>24</xdr:col>
      <xdr:colOff>63500</xdr:colOff>
      <xdr:row>58</xdr:row>
      <xdr:rowOff>47473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52348"/>
          <a:ext cx="838200" cy="3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47473</xdr:rowOff>
    </xdr:from>
    <xdr:to>
      <xdr:col>19</xdr:col>
      <xdr:colOff>177800</xdr:colOff>
      <xdr:row>58</xdr:row>
      <xdr:rowOff>58031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91573"/>
          <a:ext cx="889000" cy="1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37666</xdr:rowOff>
    </xdr:from>
    <xdr:to>
      <xdr:col>15</xdr:col>
      <xdr:colOff>50800</xdr:colOff>
      <xdr:row>58</xdr:row>
      <xdr:rowOff>58031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81766"/>
          <a:ext cx="889000" cy="2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54377</xdr:rowOff>
    </xdr:from>
    <xdr:to>
      <xdr:col>10</xdr:col>
      <xdr:colOff>114300</xdr:colOff>
      <xdr:row>58</xdr:row>
      <xdr:rowOff>37666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55577"/>
          <a:ext cx="889000" cy="32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128898</xdr:rowOff>
    </xdr:from>
    <xdr:to>
      <xdr:col>24</xdr:col>
      <xdr:colOff>114300</xdr:colOff>
      <xdr:row>58</xdr:row>
      <xdr:rowOff>59048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43825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168123</xdr:rowOff>
    </xdr:from>
    <xdr:to>
      <xdr:col>20</xdr:col>
      <xdr:colOff>38100</xdr:colOff>
      <xdr:row>58</xdr:row>
      <xdr:rowOff>98273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89400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7231</xdr:rowOff>
    </xdr:from>
    <xdr:to>
      <xdr:col>15</xdr:col>
      <xdr:colOff>101600</xdr:colOff>
      <xdr:row>58</xdr:row>
      <xdr:rowOff>108831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99958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4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158316</xdr:rowOff>
    </xdr:from>
    <xdr:to>
      <xdr:col>10</xdr:col>
      <xdr:colOff>165100</xdr:colOff>
      <xdr:row>58</xdr:row>
      <xdr:rowOff>88466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79593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3577</xdr:rowOff>
    </xdr:from>
    <xdr:to>
      <xdr:col>6</xdr:col>
      <xdr:colOff>38100</xdr:colOff>
      <xdr:row>56</xdr:row>
      <xdr:rowOff>105177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0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96304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9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75216</xdr:rowOff>
    </xdr:from>
    <xdr:to>
      <xdr:col>24</xdr:col>
      <xdr:colOff>63500</xdr:colOff>
      <xdr:row>77</xdr:row>
      <xdr:rowOff>39263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62516"/>
          <a:ext cx="838200" cy="47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0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75216</xdr:rowOff>
    </xdr:from>
    <xdr:to>
      <xdr:col>19</xdr:col>
      <xdr:colOff>177800</xdr:colOff>
      <xdr:row>77</xdr:row>
      <xdr:rowOff>76350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62516"/>
          <a:ext cx="889000" cy="51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65762</xdr:rowOff>
    </xdr:from>
    <xdr:to>
      <xdr:col>15</xdr:col>
      <xdr:colOff>50800</xdr:colOff>
      <xdr:row>77</xdr:row>
      <xdr:rowOff>76350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53062"/>
          <a:ext cx="889000" cy="52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65762</xdr:rowOff>
    </xdr:from>
    <xdr:to>
      <xdr:col>10</xdr:col>
      <xdr:colOff>114300</xdr:colOff>
      <xdr:row>78</xdr:row>
      <xdr:rowOff>131809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53062"/>
          <a:ext cx="889000" cy="75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19603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159913</xdr:rowOff>
    </xdr:from>
    <xdr:to>
      <xdr:col>24</xdr:col>
      <xdr:colOff>114300</xdr:colOff>
      <xdr:row>77</xdr:row>
      <xdr:rowOff>90063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9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138340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6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24416</xdr:rowOff>
    </xdr:from>
    <xdr:to>
      <xdr:col>20</xdr:col>
      <xdr:colOff>38100</xdr:colOff>
      <xdr:row>74</xdr:row>
      <xdr:rowOff>126016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142543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8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25550</xdr:rowOff>
    </xdr:from>
    <xdr:to>
      <xdr:col>15</xdr:col>
      <xdr:colOff>101600</xdr:colOff>
      <xdr:row>77</xdr:row>
      <xdr:rowOff>127150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143677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0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14962</xdr:rowOff>
    </xdr:from>
    <xdr:to>
      <xdr:col>10</xdr:col>
      <xdr:colOff>165100</xdr:colOff>
      <xdr:row>74</xdr:row>
      <xdr:rowOff>116562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0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133089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7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81009</xdr:rowOff>
    </xdr:from>
    <xdr:to>
      <xdr:col>6</xdr:col>
      <xdr:colOff>38100</xdr:colOff>
      <xdr:row>79</xdr:row>
      <xdr:rowOff>11159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5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2286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153481</xdr:rowOff>
    </xdr:from>
    <xdr:to>
      <xdr:col>24</xdr:col>
      <xdr:colOff>63500</xdr:colOff>
      <xdr:row>99</xdr:row>
      <xdr:rowOff>14286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55581"/>
          <a:ext cx="838200" cy="3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2387</xdr:rowOff>
    </xdr:from>
    <xdr:to>
      <xdr:col>19</xdr:col>
      <xdr:colOff>177800</xdr:colOff>
      <xdr:row>99</xdr:row>
      <xdr:rowOff>14286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75937"/>
          <a:ext cx="889000" cy="1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36765</xdr:rowOff>
    </xdr:from>
    <xdr:to>
      <xdr:col>15</xdr:col>
      <xdr:colOff>50800</xdr:colOff>
      <xdr:row>99</xdr:row>
      <xdr:rowOff>2387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38865"/>
          <a:ext cx="889000" cy="1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36765</xdr:rowOff>
    </xdr:from>
    <xdr:to>
      <xdr:col>10</xdr:col>
      <xdr:colOff>114300</xdr:colOff>
      <xdr:row>98</xdr:row>
      <xdr:rowOff>122163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38865"/>
          <a:ext cx="889000" cy="8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102681</xdr:rowOff>
    </xdr:from>
    <xdr:to>
      <xdr:col>24</xdr:col>
      <xdr:colOff>114300</xdr:colOff>
      <xdr:row>99</xdr:row>
      <xdr:rowOff>32831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0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81108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8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134936</xdr:rowOff>
    </xdr:from>
    <xdr:to>
      <xdr:col>20</xdr:col>
      <xdr:colOff>38100</xdr:colOff>
      <xdr:row>99</xdr:row>
      <xdr:rowOff>65086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3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56213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2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123037</xdr:rowOff>
    </xdr:from>
    <xdr:to>
      <xdr:col>15</xdr:col>
      <xdr:colOff>101600</xdr:colOff>
      <xdr:row>99</xdr:row>
      <xdr:rowOff>53187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2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44314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1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157415</xdr:rowOff>
    </xdr:from>
    <xdr:to>
      <xdr:col>10</xdr:col>
      <xdr:colOff>165100</xdr:colOff>
      <xdr:row>98</xdr:row>
      <xdr:rowOff>87565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8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78692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8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71363</xdr:rowOff>
    </xdr:from>
    <xdr:to>
      <xdr:col>6</xdr:col>
      <xdr:colOff>38100</xdr:colOff>
      <xdr:row>99</xdr:row>
      <xdr:rowOff>1513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164090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6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125222</xdr:rowOff>
    </xdr:from>
    <xdr:to>
      <xdr:col>55</xdr:col>
      <xdr:colOff>0</xdr:colOff>
      <xdr:row>37</xdr:row>
      <xdr:rowOff>101600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297422"/>
          <a:ext cx="8382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125222</xdr:rowOff>
    </xdr:from>
    <xdr:to>
      <xdr:col>50</xdr:col>
      <xdr:colOff>114300</xdr:colOff>
      <xdr:row>38</xdr:row>
      <xdr:rowOff>32258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297422"/>
          <a:ext cx="889000" cy="2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61231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32258</xdr:rowOff>
    </xdr:from>
    <xdr:to>
      <xdr:col>45</xdr:col>
      <xdr:colOff>177800</xdr:colOff>
      <xdr:row>38</xdr:row>
      <xdr:rowOff>42926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4735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153797</xdr:rowOff>
    </xdr:from>
    <xdr:to>
      <xdr:col>41</xdr:col>
      <xdr:colOff>50800</xdr:colOff>
      <xdr:row>38</xdr:row>
      <xdr:rowOff>42926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497447"/>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50800</xdr:rowOff>
    </xdr:from>
    <xdr:to>
      <xdr:col>55</xdr:col>
      <xdr:colOff>50800</xdr:colOff>
      <xdr:row>37</xdr:row>
      <xdr:rowOff>152400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73677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4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74422</xdr:rowOff>
    </xdr:from>
    <xdr:to>
      <xdr:col>50</xdr:col>
      <xdr:colOff>165100</xdr:colOff>
      <xdr:row>37</xdr:row>
      <xdr:rowOff>4572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4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21099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2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152908</xdr:rowOff>
    </xdr:from>
    <xdr:to>
      <xdr:col>46</xdr:col>
      <xdr:colOff>38100</xdr:colOff>
      <xdr:row>38</xdr:row>
      <xdr:rowOff>83058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99585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27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163576</xdr:rowOff>
    </xdr:from>
    <xdr:to>
      <xdr:col>41</xdr:col>
      <xdr:colOff>101600</xdr:colOff>
      <xdr:row>38</xdr:row>
      <xdr:rowOff>93726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110253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28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102997</xdr:rowOff>
    </xdr:from>
    <xdr:to>
      <xdr:col>36</xdr:col>
      <xdr:colOff>165100</xdr:colOff>
      <xdr:row>38</xdr:row>
      <xdr:rowOff>33147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24274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3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100422</xdr:rowOff>
    </xdr:from>
    <xdr:to>
      <xdr:col>55</xdr:col>
      <xdr:colOff>0</xdr:colOff>
      <xdr:row>57</xdr:row>
      <xdr:rowOff>115514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73072"/>
          <a:ext cx="838200" cy="1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100422</xdr:rowOff>
    </xdr:from>
    <xdr:to>
      <xdr:col>50</xdr:col>
      <xdr:colOff>114300</xdr:colOff>
      <xdr:row>57</xdr:row>
      <xdr:rowOff>122203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73072"/>
          <a:ext cx="889000" cy="2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122203</xdr:rowOff>
    </xdr:from>
    <xdr:to>
      <xdr:col>45</xdr:col>
      <xdr:colOff>177800</xdr:colOff>
      <xdr:row>58</xdr:row>
      <xdr:rowOff>8534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94853"/>
          <a:ext cx="889000" cy="5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86052</xdr:rowOff>
    </xdr:from>
    <xdr:to>
      <xdr:col>41</xdr:col>
      <xdr:colOff>50800</xdr:colOff>
      <xdr:row>58</xdr:row>
      <xdr:rowOff>8534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687252"/>
          <a:ext cx="889000" cy="26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64714</xdr:rowOff>
    </xdr:from>
    <xdr:to>
      <xdr:col>55</xdr:col>
      <xdr:colOff>50800</xdr:colOff>
      <xdr:row>57</xdr:row>
      <xdr:rowOff>166314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3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87591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8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49622</xdr:rowOff>
    </xdr:from>
    <xdr:to>
      <xdr:col>50</xdr:col>
      <xdr:colOff>165100</xdr:colOff>
      <xdr:row>57</xdr:row>
      <xdr:rowOff>151222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167749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9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71403</xdr:rowOff>
    </xdr:from>
    <xdr:to>
      <xdr:col>46</xdr:col>
      <xdr:colOff>38100</xdr:colOff>
      <xdr:row>58</xdr:row>
      <xdr:rowOff>1553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4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18080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1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129184</xdr:rowOff>
    </xdr:from>
    <xdr:to>
      <xdr:col>41</xdr:col>
      <xdr:colOff>101600</xdr:colOff>
      <xdr:row>58</xdr:row>
      <xdr:rowOff>59334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50461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35252</xdr:rowOff>
    </xdr:from>
    <xdr:to>
      <xdr:col>36</xdr:col>
      <xdr:colOff>165100</xdr:colOff>
      <xdr:row>56</xdr:row>
      <xdr:rowOff>136852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153379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1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133623</xdr:rowOff>
    </xdr:from>
    <xdr:to>
      <xdr:col>55</xdr:col>
      <xdr:colOff>0</xdr:colOff>
      <xdr:row>77</xdr:row>
      <xdr:rowOff>136328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35273"/>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84246</xdr:rowOff>
    </xdr:from>
    <xdr:to>
      <xdr:col>50</xdr:col>
      <xdr:colOff>114300</xdr:colOff>
      <xdr:row>77</xdr:row>
      <xdr:rowOff>136328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85896"/>
          <a:ext cx="889000" cy="5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84246</xdr:rowOff>
    </xdr:from>
    <xdr:to>
      <xdr:col>45</xdr:col>
      <xdr:colOff>177800</xdr:colOff>
      <xdr:row>78</xdr:row>
      <xdr:rowOff>4254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85896"/>
          <a:ext cx="889000" cy="9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135337</xdr:rowOff>
    </xdr:from>
    <xdr:to>
      <xdr:col>41</xdr:col>
      <xdr:colOff>50800</xdr:colOff>
      <xdr:row>78</xdr:row>
      <xdr:rowOff>4254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36987"/>
          <a:ext cx="889000" cy="4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82823</xdr:rowOff>
    </xdr:from>
    <xdr:to>
      <xdr:col>55</xdr:col>
      <xdr:colOff>50800</xdr:colOff>
      <xdr:row>78</xdr:row>
      <xdr:rowOff>12973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61250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6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85528</xdr:rowOff>
    </xdr:from>
    <xdr:to>
      <xdr:col>50</xdr:col>
      <xdr:colOff>165100</xdr:colOff>
      <xdr:row>78</xdr:row>
      <xdr:rowOff>15678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8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6805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37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33446</xdr:rowOff>
    </xdr:from>
    <xdr:to>
      <xdr:col>46</xdr:col>
      <xdr:colOff>38100</xdr:colOff>
      <xdr:row>77</xdr:row>
      <xdr:rowOff>135046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3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126173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32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124904</xdr:rowOff>
    </xdr:from>
    <xdr:to>
      <xdr:col>41</xdr:col>
      <xdr:colOff>101600</xdr:colOff>
      <xdr:row>78</xdr:row>
      <xdr:rowOff>55054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46181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1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84537</xdr:rowOff>
    </xdr:from>
    <xdr:to>
      <xdr:col>36</xdr:col>
      <xdr:colOff>165100</xdr:colOff>
      <xdr:row>78</xdr:row>
      <xdr:rowOff>14687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37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91187</xdr:rowOff>
    </xdr:from>
    <xdr:to>
      <xdr:col>55</xdr:col>
      <xdr:colOff>0</xdr:colOff>
      <xdr:row>96</xdr:row>
      <xdr:rowOff>122605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50387"/>
          <a:ext cx="838200" cy="3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98510</xdr:rowOff>
    </xdr:from>
    <xdr:to>
      <xdr:col>50</xdr:col>
      <xdr:colOff>114300</xdr:colOff>
      <xdr:row>96</xdr:row>
      <xdr:rowOff>122605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57710"/>
          <a:ext cx="889000" cy="2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98510</xdr:rowOff>
    </xdr:from>
    <xdr:to>
      <xdr:col>45</xdr:col>
      <xdr:colOff>177800</xdr:colOff>
      <xdr:row>96</xdr:row>
      <xdr:rowOff>144821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57710"/>
          <a:ext cx="889000" cy="4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144821</xdr:rowOff>
    </xdr:from>
    <xdr:to>
      <xdr:col>41</xdr:col>
      <xdr:colOff>50800</xdr:colOff>
      <xdr:row>96</xdr:row>
      <xdr:rowOff>159643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04021"/>
          <a:ext cx="889000" cy="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40387</xdr:rowOff>
    </xdr:from>
    <xdr:to>
      <xdr:col>55</xdr:col>
      <xdr:colOff>50800</xdr:colOff>
      <xdr:row>96</xdr:row>
      <xdr:rowOff>141987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63264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5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71805</xdr:rowOff>
    </xdr:from>
    <xdr:to>
      <xdr:col>50</xdr:col>
      <xdr:colOff>165100</xdr:colOff>
      <xdr:row>97</xdr:row>
      <xdr:rowOff>1955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18482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0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47710</xdr:rowOff>
    </xdr:from>
    <xdr:to>
      <xdr:col>46</xdr:col>
      <xdr:colOff>38100</xdr:colOff>
      <xdr:row>96</xdr:row>
      <xdr:rowOff>149310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0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165837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8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94021</xdr:rowOff>
    </xdr:from>
    <xdr:to>
      <xdr:col>41</xdr:col>
      <xdr:colOff>101600</xdr:colOff>
      <xdr:row>97</xdr:row>
      <xdr:rowOff>24171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5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40698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2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108843</xdr:rowOff>
    </xdr:from>
    <xdr:to>
      <xdr:col>36</xdr:col>
      <xdr:colOff>165100</xdr:colOff>
      <xdr:row>97</xdr:row>
      <xdr:rowOff>38993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6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55520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4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143587</xdr:rowOff>
    </xdr:from>
    <xdr:to>
      <xdr:col>85</xdr:col>
      <xdr:colOff>127000</xdr:colOff>
      <xdr:row>39</xdr:row>
      <xdr:rowOff>35096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658687"/>
          <a:ext cx="838200" cy="6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35096</xdr:rowOff>
    </xdr:from>
    <xdr:to>
      <xdr:col>81</xdr:col>
      <xdr:colOff>50800</xdr:colOff>
      <xdr:row>39</xdr:row>
      <xdr:rowOff>55252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721646"/>
          <a:ext cx="889000" cy="2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55252</xdr:rowOff>
    </xdr:from>
    <xdr:to>
      <xdr:col>76</xdr:col>
      <xdr:colOff>114300</xdr:colOff>
      <xdr:row>39</xdr:row>
      <xdr:rowOff>60643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741802"/>
          <a:ext cx="889000" cy="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60643</xdr:rowOff>
    </xdr:from>
    <xdr:to>
      <xdr:col>71</xdr:col>
      <xdr:colOff>177800</xdr:colOff>
      <xdr:row>39</xdr:row>
      <xdr:rowOff>64186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747193"/>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92787</xdr:rowOff>
    </xdr:from>
    <xdr:to>
      <xdr:col>85</xdr:col>
      <xdr:colOff>177800</xdr:colOff>
      <xdr:row>39</xdr:row>
      <xdr:rowOff>22937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6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7714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155746</xdr:rowOff>
    </xdr:from>
    <xdr:to>
      <xdr:col>81</xdr:col>
      <xdr:colOff>101600</xdr:colOff>
      <xdr:row>39</xdr:row>
      <xdr:rowOff>85896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6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77023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76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4452</xdr:rowOff>
    </xdr:from>
    <xdr:to>
      <xdr:col>76</xdr:col>
      <xdr:colOff>165100</xdr:colOff>
      <xdr:row>39</xdr:row>
      <xdr:rowOff>106052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69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97179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78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9843</xdr:rowOff>
    </xdr:from>
    <xdr:to>
      <xdr:col>72</xdr:col>
      <xdr:colOff>38100</xdr:colOff>
      <xdr:row>39</xdr:row>
      <xdr:rowOff>111443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69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102570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78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13386</xdr:rowOff>
    </xdr:from>
    <xdr:to>
      <xdr:col>67</xdr:col>
      <xdr:colOff>101600</xdr:colOff>
      <xdr:row>39</xdr:row>
      <xdr:rowOff>114986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6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106113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79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88233</xdr:rowOff>
    </xdr:from>
    <xdr:to>
      <xdr:col>85</xdr:col>
      <xdr:colOff>127000</xdr:colOff>
      <xdr:row>58</xdr:row>
      <xdr:rowOff>102295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10032333"/>
          <a:ext cx="838200" cy="1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88233</xdr:rowOff>
    </xdr:from>
    <xdr:to>
      <xdr:col>81</xdr:col>
      <xdr:colOff>50800</xdr:colOff>
      <xdr:row>58</xdr:row>
      <xdr:rowOff>117017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32333"/>
          <a:ext cx="889000" cy="2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117017</xdr:rowOff>
    </xdr:from>
    <xdr:to>
      <xdr:col>76</xdr:col>
      <xdr:colOff>114300</xdr:colOff>
      <xdr:row>58</xdr:row>
      <xdr:rowOff>119800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61117"/>
          <a:ext cx="889000" cy="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103604</xdr:rowOff>
    </xdr:from>
    <xdr:to>
      <xdr:col>71</xdr:col>
      <xdr:colOff>177800</xdr:colOff>
      <xdr:row>58</xdr:row>
      <xdr:rowOff>119800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47704"/>
          <a:ext cx="889000" cy="1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51495</xdr:rowOff>
    </xdr:from>
    <xdr:to>
      <xdr:col>85</xdr:col>
      <xdr:colOff>177800</xdr:colOff>
      <xdr:row>58</xdr:row>
      <xdr:rowOff>153095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9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137872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1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37433</xdr:rowOff>
    </xdr:from>
    <xdr:to>
      <xdr:col>81</xdr:col>
      <xdr:colOff>101600</xdr:colOff>
      <xdr:row>58</xdr:row>
      <xdr:rowOff>139033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8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130160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7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66217</xdr:rowOff>
    </xdr:from>
    <xdr:to>
      <xdr:col>76</xdr:col>
      <xdr:colOff>165100</xdr:colOff>
      <xdr:row>58</xdr:row>
      <xdr:rowOff>167817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158944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0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69000</xdr:rowOff>
    </xdr:from>
    <xdr:to>
      <xdr:col>72</xdr:col>
      <xdr:colOff>38100</xdr:colOff>
      <xdr:row>58</xdr:row>
      <xdr:rowOff>170600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161727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0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52804</xdr:rowOff>
    </xdr:from>
    <xdr:to>
      <xdr:col>67</xdr:col>
      <xdr:colOff>101600</xdr:colOff>
      <xdr:row>58</xdr:row>
      <xdr:rowOff>154404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145531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8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21217</xdr:rowOff>
    </xdr:from>
    <xdr:to>
      <xdr:col>81</xdr:col>
      <xdr:colOff>50800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94317"/>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136385</xdr:rowOff>
    </xdr:from>
    <xdr:to>
      <xdr:col>76</xdr:col>
      <xdr:colOff>114300</xdr:colOff>
      <xdr:row>78</xdr:row>
      <xdr:rowOff>21217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38035"/>
          <a:ext cx="8890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69731</xdr:rowOff>
    </xdr:from>
    <xdr:to>
      <xdr:col>71</xdr:col>
      <xdr:colOff>177800</xdr:colOff>
      <xdr:row>77</xdr:row>
      <xdr:rowOff>136385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271381"/>
          <a:ext cx="889000" cy="6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3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141867</xdr:rowOff>
    </xdr:from>
    <xdr:to>
      <xdr:col>76</xdr:col>
      <xdr:colOff>165100</xdr:colOff>
      <xdr:row>78</xdr:row>
      <xdr:rowOff>72017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4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63144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436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85585</xdr:rowOff>
    </xdr:from>
    <xdr:to>
      <xdr:col>72</xdr:col>
      <xdr:colOff>38100</xdr:colOff>
      <xdr:row>78</xdr:row>
      <xdr:rowOff>15735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2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32262</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06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18931</xdr:rowOff>
    </xdr:from>
    <xdr:to>
      <xdr:col>67</xdr:col>
      <xdr:colOff>101600</xdr:colOff>
      <xdr:row>77</xdr:row>
      <xdr:rowOff>120531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22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137058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99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85903</xdr:rowOff>
    </xdr:from>
    <xdr:to>
      <xdr:col>85</xdr:col>
      <xdr:colOff>127000</xdr:colOff>
      <xdr:row>98</xdr:row>
      <xdr:rowOff>102312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888003"/>
          <a:ext cx="8382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102312</xdr:rowOff>
    </xdr:from>
    <xdr:to>
      <xdr:col>81</xdr:col>
      <xdr:colOff>50800</xdr:colOff>
      <xdr:row>98</xdr:row>
      <xdr:rowOff>128409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904412"/>
          <a:ext cx="889000" cy="2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128409</xdr:rowOff>
    </xdr:from>
    <xdr:to>
      <xdr:col>76</xdr:col>
      <xdr:colOff>114300</xdr:colOff>
      <xdr:row>98</xdr:row>
      <xdr:rowOff>162294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930509"/>
          <a:ext cx="889000" cy="3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162294</xdr:rowOff>
    </xdr:from>
    <xdr:to>
      <xdr:col>71</xdr:col>
      <xdr:colOff>177800</xdr:colOff>
      <xdr:row>99</xdr:row>
      <xdr:rowOff>18441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964394"/>
          <a:ext cx="889000" cy="2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35103</xdr:rowOff>
    </xdr:from>
    <xdr:to>
      <xdr:col>85</xdr:col>
      <xdr:colOff>177800</xdr:colOff>
      <xdr:row>98</xdr:row>
      <xdr:rowOff>136703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8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13530</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81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51512</xdr:rowOff>
    </xdr:from>
    <xdr:to>
      <xdr:col>81</xdr:col>
      <xdr:colOff>101600</xdr:colOff>
      <xdr:row>98</xdr:row>
      <xdr:rowOff>153112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85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144239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94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77609</xdr:rowOff>
    </xdr:from>
    <xdr:to>
      <xdr:col>76</xdr:col>
      <xdr:colOff>165100</xdr:colOff>
      <xdr:row>99</xdr:row>
      <xdr:rowOff>7759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87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170336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97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111494</xdr:rowOff>
    </xdr:from>
    <xdr:to>
      <xdr:col>72</xdr:col>
      <xdr:colOff>38100</xdr:colOff>
      <xdr:row>99</xdr:row>
      <xdr:rowOff>41644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9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32771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700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139091</xdr:rowOff>
    </xdr:from>
    <xdr:to>
      <xdr:col>67</xdr:col>
      <xdr:colOff>101600</xdr:colOff>
      <xdr:row>99</xdr:row>
      <xdr:rowOff>69241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94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60368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703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土木費については、昨年に引き続き類似団体と比較して一人当たりコストが高い状況になっており、昨年度から</a:t>
          </a:r>
          <a:r>
            <a:rPr kumimoji="1" lang="en-US" altLang="ja-JP" sz="1300">
              <a:latin typeface="ＭＳ Ｐゴシック" panose="020B0600070205080204" pitchFamily="50" charset="-128"/>
              <a:ea typeface="ＭＳ Ｐゴシック" panose="020B0600070205080204" pitchFamily="50" charset="-128"/>
            </a:rPr>
            <a:t>6,872</a:t>
          </a:r>
          <a:r>
            <a:rPr kumimoji="1" lang="ja-JP" altLang="en-US" sz="1300">
              <a:latin typeface="ＭＳ Ｐゴシック" panose="020B0600070205080204" pitchFamily="50" charset="-128"/>
              <a:ea typeface="ＭＳ Ｐゴシック" panose="020B0600070205080204" pitchFamily="50" charset="-128"/>
            </a:rPr>
            <a:t>円増額となっている。これは主に、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鳥見山公園陸上競技場スタンド等管理事務所改修事業</a:t>
          </a:r>
          <a:r>
            <a:rPr kumimoji="1" lang="ja-JP" altLang="en-US" sz="1300">
              <a:latin typeface="ＭＳ Ｐゴシック" panose="020B0600070205080204" pitchFamily="50" charset="-128"/>
              <a:ea typeface="ＭＳ Ｐゴシック" panose="020B0600070205080204" pitchFamily="50" charset="-128"/>
            </a:rPr>
            <a:t>の実施、下水道事業会計への繰出金の増加によるものである。</a:t>
          </a:r>
        </a:p>
        <a:p>
          <a:r>
            <a:rPr kumimoji="1" lang="ja-JP" altLang="en-US" sz="1300">
              <a:latin typeface="ＭＳ Ｐゴシック" panose="020B0600070205080204" pitchFamily="50" charset="-128"/>
              <a:ea typeface="ＭＳ Ｐゴシック" panose="020B0600070205080204" pitchFamily="50" charset="-128"/>
            </a:rPr>
            <a:t>　消防費については、住民一人当たり</a:t>
          </a:r>
          <a:r>
            <a:rPr kumimoji="1" lang="en-US" altLang="ja-JP" sz="1300">
              <a:latin typeface="ＭＳ Ｐゴシック" panose="020B0600070205080204" pitchFamily="50" charset="-128"/>
              <a:ea typeface="ＭＳ Ｐゴシック" panose="020B0600070205080204" pitchFamily="50" charset="-128"/>
            </a:rPr>
            <a:t>23,796</a:t>
          </a:r>
          <a:r>
            <a:rPr kumimoji="1" lang="ja-JP" altLang="en-US" sz="1300">
              <a:latin typeface="ＭＳ Ｐゴシック" panose="020B0600070205080204" pitchFamily="50" charset="-128"/>
              <a:ea typeface="ＭＳ Ｐゴシック" panose="020B0600070205080204" pitchFamily="50" charset="-128"/>
            </a:rPr>
            <a:t>円と類似団体の平均を下回っているものの、昨年度から</a:t>
          </a:r>
          <a:r>
            <a:rPr kumimoji="1" lang="en-US" altLang="ja-JP" sz="1300">
              <a:latin typeface="ＭＳ Ｐゴシック" panose="020B0600070205080204" pitchFamily="50" charset="-128"/>
              <a:ea typeface="ＭＳ Ｐゴシック" panose="020B0600070205080204" pitchFamily="50" charset="-128"/>
            </a:rPr>
            <a:t>3,305</a:t>
          </a:r>
          <a:r>
            <a:rPr kumimoji="1" lang="ja-JP" altLang="en-US" sz="1300">
              <a:latin typeface="ＭＳ Ｐゴシック" panose="020B0600070205080204" pitchFamily="50" charset="-128"/>
              <a:ea typeface="ＭＳ Ｐゴシック" panose="020B0600070205080204" pitchFamily="50" charset="-128"/>
            </a:rPr>
            <a:t>円増額となっており、これは主に、　広域消防組合消防費分担金と県総合情報通信ネットワーク機器更新負担金の増によるものである。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52,318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円減額し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ており、これは主に、健康福祉センター建設事業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が完了したこと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今後も経費削減に努めながらも事業を展開し、行政サービスのさらなる向上へ向けて取組を実施していく。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財政調整基金残高は、近年の物価及び人件費高騰等の影響を受け、財源不足を補うため取崩しを行っており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、標準財政規模に占める割合では、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実質収支額は継続的に黒字を確保しているものの、実質単年度収支については、昨年に引き続き赤字となっているため、長期的な見通しのもとに健全な行政財政運営に努めていく必要がある。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各会計において連結実質赤字比率に係る赤字は発生しておらず、黒字割合は標準財政規模比で</a:t>
          </a:r>
          <a:r>
            <a:rPr kumimoji="1" lang="en-US" altLang="ja-JP" sz="1400">
              <a:latin typeface="ＭＳ ゴシック" pitchFamily="49" charset="-128"/>
              <a:ea typeface="ＭＳ ゴシック" pitchFamily="49" charset="-128"/>
            </a:rPr>
            <a:t>44.73</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工業団地事業特別会計においては、販売用土地等の時価評価額に変動があり、連結実質黒字額は増加している。</a:t>
          </a:r>
        </a:p>
        <a:p>
          <a:r>
            <a:rPr kumimoji="1" lang="ja-JP" altLang="en-US" sz="1400">
              <a:latin typeface="ＭＳ ゴシック" pitchFamily="49" charset="-128"/>
              <a:ea typeface="ＭＳ ゴシック" pitchFamily="49" charset="-128"/>
            </a:rPr>
            <a:t>　工業団地事業特別会計を除いた会計の連結実質黒字額の総額は横ばいであるが、標準財政規模が増加したこともあり、標準財政規模に占める割合では減少となっている。</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7198460</v>
      </c>
      <c r="BO4" s="415"/>
      <c r="BP4" s="415"/>
      <c r="BQ4" s="415"/>
      <c r="BR4" s="415"/>
      <c r="BS4" s="415"/>
      <c r="BT4" s="415"/>
      <c r="BU4" s="416"/>
      <c r="BV4" s="414">
        <v>7779184</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2.9</v>
      </c>
      <c r="CU4" s="589"/>
      <c r="CV4" s="589"/>
      <c r="CW4" s="589"/>
      <c r="CX4" s="589"/>
      <c r="CY4" s="589"/>
      <c r="CZ4" s="589"/>
      <c r="DA4" s="590"/>
      <c r="DB4" s="588">
        <v>4.7</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7084862</v>
      </c>
      <c r="BO5" s="420"/>
      <c r="BP5" s="420"/>
      <c r="BQ5" s="420"/>
      <c r="BR5" s="420"/>
      <c r="BS5" s="420"/>
      <c r="BT5" s="420"/>
      <c r="BU5" s="421"/>
      <c r="BV5" s="419">
        <v>7583432</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86</v>
      </c>
      <c r="CU5" s="390"/>
      <c r="CV5" s="390"/>
      <c r="CW5" s="390"/>
      <c r="CX5" s="390"/>
      <c r="CY5" s="390"/>
      <c r="CZ5" s="390"/>
      <c r="DA5" s="391"/>
      <c r="DB5" s="389">
        <v>79.3</v>
      </c>
      <c r="DC5" s="390"/>
      <c r="DD5" s="390"/>
      <c r="DE5" s="390"/>
      <c r="DF5" s="390"/>
      <c r="DG5" s="390"/>
      <c r="DH5" s="390"/>
      <c r="DI5" s="391"/>
    </row>
    <row r="6" spans="1:119" ht="18.75" customHeight="1" x14ac:dyDescent="0.15">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113598</v>
      </c>
      <c r="BO6" s="420"/>
      <c r="BP6" s="420"/>
      <c r="BQ6" s="420"/>
      <c r="BR6" s="420"/>
      <c r="BS6" s="420"/>
      <c r="BT6" s="420"/>
      <c r="BU6" s="421"/>
      <c r="BV6" s="419">
        <v>195752</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86.4</v>
      </c>
      <c r="CU6" s="563"/>
      <c r="CV6" s="563"/>
      <c r="CW6" s="563"/>
      <c r="CX6" s="563"/>
      <c r="CY6" s="563"/>
      <c r="CZ6" s="563"/>
      <c r="DA6" s="564"/>
      <c r="DB6" s="562">
        <v>80</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2183</v>
      </c>
      <c r="BO7" s="420"/>
      <c r="BP7" s="420"/>
      <c r="BQ7" s="420"/>
      <c r="BR7" s="420"/>
      <c r="BS7" s="420"/>
      <c r="BT7" s="420"/>
      <c r="BU7" s="421"/>
      <c r="BV7" s="419">
        <v>24109</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3789185</v>
      </c>
      <c r="CU7" s="420"/>
      <c r="CV7" s="420"/>
      <c r="CW7" s="420"/>
      <c r="CX7" s="420"/>
      <c r="CY7" s="420"/>
      <c r="CZ7" s="420"/>
      <c r="DA7" s="421"/>
      <c r="DB7" s="419">
        <v>3678898</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111415</v>
      </c>
      <c r="BO8" s="420"/>
      <c r="BP8" s="420"/>
      <c r="BQ8" s="420"/>
      <c r="BR8" s="420"/>
      <c r="BS8" s="420"/>
      <c r="BT8" s="420"/>
      <c r="BU8" s="421"/>
      <c r="BV8" s="419">
        <v>171643</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0.55000000000000004</v>
      </c>
      <c r="CU8" s="523"/>
      <c r="CV8" s="523"/>
      <c r="CW8" s="523"/>
      <c r="CX8" s="523"/>
      <c r="CY8" s="523"/>
      <c r="CZ8" s="523"/>
      <c r="DA8" s="524"/>
      <c r="DB8" s="522">
        <v>0.56000000000000005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12318</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-60228</v>
      </c>
      <c r="BO9" s="420"/>
      <c r="BP9" s="420"/>
      <c r="BQ9" s="420"/>
      <c r="BR9" s="420"/>
      <c r="BS9" s="420"/>
      <c r="BT9" s="420"/>
      <c r="BU9" s="421"/>
      <c r="BV9" s="419">
        <v>30272</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10.3</v>
      </c>
      <c r="CU9" s="390"/>
      <c r="CV9" s="390"/>
      <c r="CW9" s="390"/>
      <c r="CX9" s="390"/>
      <c r="CY9" s="390"/>
      <c r="CZ9" s="390"/>
      <c r="DA9" s="391"/>
      <c r="DB9" s="389">
        <v>10.199999999999999</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12486</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90</v>
      </c>
      <c r="AV10" s="467"/>
      <c r="AW10" s="467"/>
      <c r="AX10" s="467"/>
      <c r="AY10" s="399" t="s">
        <v>114</v>
      </c>
      <c r="AZ10" s="400"/>
      <c r="BA10" s="400"/>
      <c r="BB10" s="400"/>
      <c r="BC10" s="400"/>
      <c r="BD10" s="400"/>
      <c r="BE10" s="400"/>
      <c r="BF10" s="400"/>
      <c r="BG10" s="400"/>
      <c r="BH10" s="400"/>
      <c r="BI10" s="400"/>
      <c r="BJ10" s="400"/>
      <c r="BK10" s="400"/>
      <c r="BL10" s="400"/>
      <c r="BM10" s="401"/>
      <c r="BN10" s="419">
        <v>86079</v>
      </c>
      <c r="BO10" s="420"/>
      <c r="BP10" s="420"/>
      <c r="BQ10" s="420"/>
      <c r="BR10" s="420"/>
      <c r="BS10" s="420"/>
      <c r="BT10" s="420"/>
      <c r="BU10" s="421"/>
      <c r="BV10" s="419">
        <v>71040</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116</v>
      </c>
      <c r="M11" s="375"/>
      <c r="N11" s="375"/>
      <c r="O11" s="375"/>
      <c r="P11" s="375"/>
      <c r="Q11" s="376"/>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8" t="s">
        <v>118</v>
      </c>
      <c r="AN11" s="393"/>
      <c r="AO11" s="393"/>
      <c r="AP11" s="393"/>
      <c r="AQ11" s="393"/>
      <c r="AR11" s="393"/>
      <c r="AS11" s="393"/>
      <c r="AT11" s="394"/>
      <c r="AU11" s="466" t="s">
        <v>90</v>
      </c>
      <c r="AV11" s="467"/>
      <c r="AW11" s="467"/>
      <c r="AX11" s="467"/>
      <c r="AY11" s="399" t="s">
        <v>119</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120</v>
      </c>
      <c r="CE11" s="373"/>
      <c r="CF11" s="373"/>
      <c r="CG11" s="373"/>
      <c r="CH11" s="373"/>
      <c r="CI11" s="373"/>
      <c r="CJ11" s="373"/>
      <c r="CK11" s="373"/>
      <c r="CL11" s="373"/>
      <c r="CM11" s="373"/>
      <c r="CN11" s="373"/>
      <c r="CO11" s="373"/>
      <c r="CP11" s="373"/>
      <c r="CQ11" s="373"/>
      <c r="CR11" s="373"/>
      <c r="CS11" s="429"/>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12356</v>
      </c>
      <c r="S12" s="538"/>
      <c r="T12" s="538"/>
      <c r="U12" s="538"/>
      <c r="V12" s="539"/>
      <c r="W12" s="540" t="s">
        <v>1</v>
      </c>
      <c r="X12" s="467"/>
      <c r="Y12" s="467"/>
      <c r="Z12" s="467"/>
      <c r="AA12" s="467"/>
      <c r="AB12" s="541"/>
      <c r="AC12" s="542" t="s">
        <v>124</v>
      </c>
      <c r="AD12" s="543"/>
      <c r="AE12" s="543"/>
      <c r="AF12" s="543"/>
      <c r="AG12" s="544"/>
      <c r="AH12" s="542" t="s">
        <v>125</v>
      </c>
      <c r="AI12" s="543"/>
      <c r="AJ12" s="543"/>
      <c r="AK12" s="543"/>
      <c r="AL12" s="545"/>
      <c r="AM12" s="478" t="s">
        <v>126</v>
      </c>
      <c r="AN12" s="393"/>
      <c r="AO12" s="393"/>
      <c r="AP12" s="393"/>
      <c r="AQ12" s="393"/>
      <c r="AR12" s="393"/>
      <c r="AS12" s="393"/>
      <c r="AT12" s="394"/>
      <c r="AU12" s="466" t="s">
        <v>90</v>
      </c>
      <c r="AV12" s="467"/>
      <c r="AW12" s="467"/>
      <c r="AX12" s="467"/>
      <c r="AY12" s="399" t="s">
        <v>127</v>
      </c>
      <c r="AZ12" s="400"/>
      <c r="BA12" s="400"/>
      <c r="BB12" s="400"/>
      <c r="BC12" s="400"/>
      <c r="BD12" s="400"/>
      <c r="BE12" s="400"/>
      <c r="BF12" s="400"/>
      <c r="BG12" s="400"/>
      <c r="BH12" s="400"/>
      <c r="BI12" s="400"/>
      <c r="BJ12" s="400"/>
      <c r="BK12" s="400"/>
      <c r="BL12" s="400"/>
      <c r="BM12" s="401"/>
      <c r="BN12" s="419">
        <v>233523</v>
      </c>
      <c r="BO12" s="420"/>
      <c r="BP12" s="420"/>
      <c r="BQ12" s="420"/>
      <c r="BR12" s="420"/>
      <c r="BS12" s="420"/>
      <c r="BT12" s="420"/>
      <c r="BU12" s="421"/>
      <c r="BV12" s="419">
        <v>332065</v>
      </c>
      <c r="BW12" s="420"/>
      <c r="BX12" s="420"/>
      <c r="BY12" s="420"/>
      <c r="BZ12" s="420"/>
      <c r="CA12" s="420"/>
      <c r="CB12" s="420"/>
      <c r="CC12" s="421"/>
      <c r="CD12" s="428" t="s">
        <v>128</v>
      </c>
      <c r="CE12" s="373"/>
      <c r="CF12" s="373"/>
      <c r="CG12" s="373"/>
      <c r="CH12" s="373"/>
      <c r="CI12" s="373"/>
      <c r="CJ12" s="373"/>
      <c r="CK12" s="373"/>
      <c r="CL12" s="373"/>
      <c r="CM12" s="373"/>
      <c r="CN12" s="373"/>
      <c r="CO12" s="373"/>
      <c r="CP12" s="373"/>
      <c r="CQ12" s="373"/>
      <c r="CR12" s="373"/>
      <c r="CS12" s="429"/>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129</v>
      </c>
      <c r="N13" s="510"/>
      <c r="O13" s="510"/>
      <c r="P13" s="510"/>
      <c r="Q13" s="511"/>
      <c r="R13" s="512">
        <v>12264</v>
      </c>
      <c r="S13" s="513"/>
      <c r="T13" s="513"/>
      <c r="U13" s="513"/>
      <c r="V13" s="514"/>
      <c r="W13" s="500" t="s">
        <v>130</v>
      </c>
      <c r="X13" s="442"/>
      <c r="Y13" s="442"/>
      <c r="Z13" s="442"/>
      <c r="AA13" s="442"/>
      <c r="AB13" s="443"/>
      <c r="AC13" s="395">
        <v>546</v>
      </c>
      <c r="AD13" s="396"/>
      <c r="AE13" s="396"/>
      <c r="AF13" s="396"/>
      <c r="AG13" s="397"/>
      <c r="AH13" s="395">
        <v>552</v>
      </c>
      <c r="AI13" s="396"/>
      <c r="AJ13" s="396"/>
      <c r="AK13" s="396"/>
      <c r="AL13" s="398"/>
      <c r="AM13" s="478" t="s">
        <v>131</v>
      </c>
      <c r="AN13" s="393"/>
      <c r="AO13" s="393"/>
      <c r="AP13" s="393"/>
      <c r="AQ13" s="393"/>
      <c r="AR13" s="393"/>
      <c r="AS13" s="393"/>
      <c r="AT13" s="394"/>
      <c r="AU13" s="466" t="s">
        <v>132</v>
      </c>
      <c r="AV13" s="467"/>
      <c r="AW13" s="467"/>
      <c r="AX13" s="467"/>
      <c r="AY13" s="399" t="s">
        <v>133</v>
      </c>
      <c r="AZ13" s="400"/>
      <c r="BA13" s="400"/>
      <c r="BB13" s="400"/>
      <c r="BC13" s="400"/>
      <c r="BD13" s="400"/>
      <c r="BE13" s="400"/>
      <c r="BF13" s="400"/>
      <c r="BG13" s="400"/>
      <c r="BH13" s="400"/>
      <c r="BI13" s="400"/>
      <c r="BJ13" s="400"/>
      <c r="BK13" s="400"/>
      <c r="BL13" s="400"/>
      <c r="BM13" s="401"/>
      <c r="BN13" s="419">
        <v>-207672</v>
      </c>
      <c r="BO13" s="420"/>
      <c r="BP13" s="420"/>
      <c r="BQ13" s="420"/>
      <c r="BR13" s="420"/>
      <c r="BS13" s="420"/>
      <c r="BT13" s="420"/>
      <c r="BU13" s="421"/>
      <c r="BV13" s="419">
        <v>-230753</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10.1</v>
      </c>
      <c r="CU13" s="390"/>
      <c r="CV13" s="390"/>
      <c r="CW13" s="390"/>
      <c r="CX13" s="390"/>
      <c r="CY13" s="390"/>
      <c r="CZ13" s="390"/>
      <c r="DA13" s="391"/>
      <c r="DB13" s="389">
        <v>9.6</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135</v>
      </c>
      <c r="M14" s="546"/>
      <c r="N14" s="546"/>
      <c r="O14" s="546"/>
      <c r="P14" s="546"/>
      <c r="Q14" s="547"/>
      <c r="R14" s="512">
        <v>12436</v>
      </c>
      <c r="S14" s="513"/>
      <c r="T14" s="513"/>
      <c r="U14" s="513"/>
      <c r="V14" s="514"/>
      <c r="W14" s="515"/>
      <c r="X14" s="445"/>
      <c r="Y14" s="445"/>
      <c r="Z14" s="445"/>
      <c r="AA14" s="445"/>
      <c r="AB14" s="446"/>
      <c r="AC14" s="505">
        <v>9.1999999999999993</v>
      </c>
      <c r="AD14" s="506"/>
      <c r="AE14" s="506"/>
      <c r="AF14" s="506"/>
      <c r="AG14" s="507"/>
      <c r="AH14" s="505">
        <v>8.9</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107.2</v>
      </c>
      <c r="CU14" s="517"/>
      <c r="CV14" s="517"/>
      <c r="CW14" s="517"/>
      <c r="CX14" s="517"/>
      <c r="CY14" s="517"/>
      <c r="CZ14" s="517"/>
      <c r="DA14" s="518"/>
      <c r="DB14" s="516">
        <v>100.6</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129</v>
      </c>
      <c r="N15" s="510"/>
      <c r="O15" s="510"/>
      <c r="P15" s="510"/>
      <c r="Q15" s="511"/>
      <c r="R15" s="512">
        <v>12354</v>
      </c>
      <c r="S15" s="513"/>
      <c r="T15" s="513"/>
      <c r="U15" s="513"/>
      <c r="V15" s="514"/>
      <c r="W15" s="500" t="s">
        <v>137</v>
      </c>
      <c r="X15" s="442"/>
      <c r="Y15" s="442"/>
      <c r="Z15" s="442"/>
      <c r="AA15" s="442"/>
      <c r="AB15" s="443"/>
      <c r="AC15" s="395">
        <v>2196</v>
      </c>
      <c r="AD15" s="396"/>
      <c r="AE15" s="396"/>
      <c r="AF15" s="396"/>
      <c r="AG15" s="397"/>
      <c r="AH15" s="395">
        <v>2321</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1769377</v>
      </c>
      <c r="BO15" s="415"/>
      <c r="BP15" s="415"/>
      <c r="BQ15" s="415"/>
      <c r="BR15" s="415"/>
      <c r="BS15" s="415"/>
      <c r="BT15" s="415"/>
      <c r="BU15" s="416"/>
      <c r="BV15" s="414">
        <v>1765707</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36.9</v>
      </c>
      <c r="AD16" s="506"/>
      <c r="AE16" s="506"/>
      <c r="AF16" s="506"/>
      <c r="AG16" s="507"/>
      <c r="AH16" s="505">
        <v>37.5</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3309648</v>
      </c>
      <c r="BO16" s="420"/>
      <c r="BP16" s="420"/>
      <c r="BQ16" s="420"/>
      <c r="BR16" s="420"/>
      <c r="BS16" s="420"/>
      <c r="BT16" s="420"/>
      <c r="BU16" s="421"/>
      <c r="BV16" s="419">
        <v>3173531</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3204</v>
      </c>
      <c r="AD17" s="396"/>
      <c r="AE17" s="396"/>
      <c r="AF17" s="396"/>
      <c r="AG17" s="397"/>
      <c r="AH17" s="395">
        <v>3318</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2229964</v>
      </c>
      <c r="BO17" s="420"/>
      <c r="BP17" s="420"/>
      <c r="BQ17" s="420"/>
      <c r="BR17" s="420"/>
      <c r="BS17" s="420"/>
      <c r="BT17" s="420"/>
      <c r="BU17" s="421"/>
      <c r="BV17" s="419">
        <v>2224019</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74">
        <v>31.3</v>
      </c>
      <c r="M18" s="474"/>
      <c r="N18" s="474"/>
      <c r="O18" s="474"/>
      <c r="P18" s="474"/>
      <c r="Q18" s="474"/>
      <c r="R18" s="475"/>
      <c r="S18" s="475"/>
      <c r="T18" s="475"/>
      <c r="U18" s="475"/>
      <c r="V18" s="476"/>
      <c r="W18" s="490"/>
      <c r="X18" s="491"/>
      <c r="Y18" s="491"/>
      <c r="Z18" s="491"/>
      <c r="AA18" s="491"/>
      <c r="AB18" s="501"/>
      <c r="AC18" s="383">
        <v>53.9</v>
      </c>
      <c r="AD18" s="384"/>
      <c r="AE18" s="384"/>
      <c r="AF18" s="384"/>
      <c r="AG18" s="477"/>
      <c r="AH18" s="383">
        <v>53.6</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3272812</v>
      </c>
      <c r="BO18" s="420"/>
      <c r="BP18" s="420"/>
      <c r="BQ18" s="420"/>
      <c r="BR18" s="420"/>
      <c r="BS18" s="420"/>
      <c r="BT18" s="420"/>
      <c r="BU18" s="421"/>
      <c r="BV18" s="419">
        <v>2913060</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9">
        <v>394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4680927</v>
      </c>
      <c r="BO19" s="420"/>
      <c r="BP19" s="420"/>
      <c r="BQ19" s="420"/>
      <c r="BR19" s="420"/>
      <c r="BS19" s="420"/>
      <c r="BT19" s="420"/>
      <c r="BU19" s="421"/>
      <c r="BV19" s="419">
        <v>4622971</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9">
        <v>4382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7009593</v>
      </c>
      <c r="BO22" s="415"/>
      <c r="BP22" s="415"/>
      <c r="BQ22" s="415"/>
      <c r="BR22" s="415"/>
      <c r="BS22" s="415"/>
      <c r="BT22" s="415"/>
      <c r="BU22" s="416"/>
      <c r="BV22" s="414">
        <v>6892895</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5811510</v>
      </c>
      <c r="BO23" s="420"/>
      <c r="BP23" s="420"/>
      <c r="BQ23" s="420"/>
      <c r="BR23" s="420"/>
      <c r="BS23" s="420"/>
      <c r="BT23" s="420"/>
      <c r="BU23" s="421"/>
      <c r="BV23" s="419">
        <v>5888848</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161</v>
      </c>
      <c r="F24" s="393"/>
      <c r="G24" s="393"/>
      <c r="H24" s="393"/>
      <c r="I24" s="393"/>
      <c r="J24" s="393"/>
      <c r="K24" s="394"/>
      <c r="L24" s="395">
        <v>1</v>
      </c>
      <c r="M24" s="396"/>
      <c r="N24" s="396"/>
      <c r="O24" s="396"/>
      <c r="P24" s="397"/>
      <c r="Q24" s="395">
        <v>7389</v>
      </c>
      <c r="R24" s="396"/>
      <c r="S24" s="396"/>
      <c r="T24" s="396"/>
      <c r="U24" s="396"/>
      <c r="V24" s="397"/>
      <c r="W24" s="454"/>
      <c r="X24" s="436"/>
      <c r="Y24" s="437"/>
      <c r="Z24" s="392" t="s">
        <v>162</v>
      </c>
      <c r="AA24" s="393"/>
      <c r="AB24" s="393"/>
      <c r="AC24" s="393"/>
      <c r="AD24" s="393"/>
      <c r="AE24" s="393"/>
      <c r="AF24" s="393"/>
      <c r="AG24" s="394"/>
      <c r="AH24" s="395">
        <v>87</v>
      </c>
      <c r="AI24" s="396"/>
      <c r="AJ24" s="396"/>
      <c r="AK24" s="396"/>
      <c r="AL24" s="397"/>
      <c r="AM24" s="395">
        <v>279531</v>
      </c>
      <c r="AN24" s="396"/>
      <c r="AO24" s="396"/>
      <c r="AP24" s="396"/>
      <c r="AQ24" s="396"/>
      <c r="AR24" s="397"/>
      <c r="AS24" s="395">
        <v>3213</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4997403</v>
      </c>
      <c r="BO24" s="420"/>
      <c r="BP24" s="420"/>
      <c r="BQ24" s="420"/>
      <c r="BR24" s="420"/>
      <c r="BS24" s="420"/>
      <c r="BT24" s="420"/>
      <c r="BU24" s="421"/>
      <c r="BV24" s="419">
        <v>4666208</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164</v>
      </c>
      <c r="F25" s="393"/>
      <c r="G25" s="393"/>
      <c r="H25" s="393"/>
      <c r="I25" s="393"/>
      <c r="J25" s="393"/>
      <c r="K25" s="394"/>
      <c r="L25" s="395">
        <v>1</v>
      </c>
      <c r="M25" s="396"/>
      <c r="N25" s="396"/>
      <c r="O25" s="396"/>
      <c r="P25" s="397"/>
      <c r="Q25" s="395">
        <v>5913</v>
      </c>
      <c r="R25" s="396"/>
      <c r="S25" s="396"/>
      <c r="T25" s="396"/>
      <c r="U25" s="396"/>
      <c r="V25" s="397"/>
      <c r="W25" s="454"/>
      <c r="X25" s="436"/>
      <c r="Y25" s="437"/>
      <c r="Z25" s="392" t="s">
        <v>165</v>
      </c>
      <c r="AA25" s="393"/>
      <c r="AB25" s="393"/>
      <c r="AC25" s="393"/>
      <c r="AD25" s="393"/>
      <c r="AE25" s="393"/>
      <c r="AF25" s="393"/>
      <c r="AG25" s="394"/>
      <c r="AH25" s="395" t="s">
        <v>121</v>
      </c>
      <c r="AI25" s="396"/>
      <c r="AJ25" s="396"/>
      <c r="AK25" s="396"/>
      <c r="AL25" s="397"/>
      <c r="AM25" s="395" t="s">
        <v>121</v>
      </c>
      <c r="AN25" s="396"/>
      <c r="AO25" s="396"/>
      <c r="AP25" s="396"/>
      <c r="AQ25" s="396"/>
      <c r="AR25" s="397"/>
      <c r="AS25" s="395" t="s">
        <v>121</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891577</v>
      </c>
      <c r="BO25" s="415"/>
      <c r="BP25" s="415"/>
      <c r="BQ25" s="415"/>
      <c r="BR25" s="415"/>
      <c r="BS25" s="415"/>
      <c r="BT25" s="415"/>
      <c r="BU25" s="416"/>
      <c r="BV25" s="414">
        <v>1003529</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167</v>
      </c>
      <c r="F26" s="393"/>
      <c r="G26" s="393"/>
      <c r="H26" s="393"/>
      <c r="I26" s="393"/>
      <c r="J26" s="393"/>
      <c r="K26" s="394"/>
      <c r="L26" s="395">
        <v>1</v>
      </c>
      <c r="M26" s="396"/>
      <c r="N26" s="396"/>
      <c r="O26" s="396"/>
      <c r="P26" s="397"/>
      <c r="Q26" s="395">
        <v>5544</v>
      </c>
      <c r="R26" s="396"/>
      <c r="S26" s="396"/>
      <c r="T26" s="396"/>
      <c r="U26" s="396"/>
      <c r="V26" s="397"/>
      <c r="W26" s="454"/>
      <c r="X26" s="436"/>
      <c r="Y26" s="437"/>
      <c r="Z26" s="392" t="s">
        <v>168</v>
      </c>
      <c r="AA26" s="430"/>
      <c r="AB26" s="430"/>
      <c r="AC26" s="430"/>
      <c r="AD26" s="430"/>
      <c r="AE26" s="430"/>
      <c r="AF26" s="430"/>
      <c r="AG26" s="431"/>
      <c r="AH26" s="395" t="s">
        <v>121</v>
      </c>
      <c r="AI26" s="396"/>
      <c r="AJ26" s="396"/>
      <c r="AK26" s="396"/>
      <c r="AL26" s="397"/>
      <c r="AM26" s="395" t="s">
        <v>121</v>
      </c>
      <c r="AN26" s="396"/>
      <c r="AO26" s="396"/>
      <c r="AP26" s="396"/>
      <c r="AQ26" s="396"/>
      <c r="AR26" s="397"/>
      <c r="AS26" s="395" t="s">
        <v>121</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121</v>
      </c>
      <c r="BO26" s="420"/>
      <c r="BP26" s="420"/>
      <c r="BQ26" s="420"/>
      <c r="BR26" s="420"/>
      <c r="BS26" s="420"/>
      <c r="BT26" s="420"/>
      <c r="BU26" s="421"/>
      <c r="BV26" s="419" t="s">
        <v>121</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170</v>
      </c>
      <c r="F27" s="393"/>
      <c r="G27" s="393"/>
      <c r="H27" s="393"/>
      <c r="I27" s="393"/>
      <c r="J27" s="393"/>
      <c r="K27" s="394"/>
      <c r="L27" s="395">
        <v>1</v>
      </c>
      <c r="M27" s="396"/>
      <c r="N27" s="396"/>
      <c r="O27" s="396"/>
      <c r="P27" s="397"/>
      <c r="Q27" s="395">
        <v>2961</v>
      </c>
      <c r="R27" s="396"/>
      <c r="S27" s="396"/>
      <c r="T27" s="396"/>
      <c r="U27" s="396"/>
      <c r="V27" s="397"/>
      <c r="W27" s="454"/>
      <c r="X27" s="436"/>
      <c r="Y27" s="437"/>
      <c r="Z27" s="392" t="s">
        <v>171</v>
      </c>
      <c r="AA27" s="393"/>
      <c r="AB27" s="393"/>
      <c r="AC27" s="393"/>
      <c r="AD27" s="393"/>
      <c r="AE27" s="393"/>
      <c r="AF27" s="393"/>
      <c r="AG27" s="394"/>
      <c r="AH27" s="395">
        <v>5</v>
      </c>
      <c r="AI27" s="396"/>
      <c r="AJ27" s="396"/>
      <c r="AK27" s="396"/>
      <c r="AL27" s="397"/>
      <c r="AM27" s="395">
        <v>19297</v>
      </c>
      <c r="AN27" s="396"/>
      <c r="AO27" s="396"/>
      <c r="AP27" s="396"/>
      <c r="AQ27" s="396"/>
      <c r="AR27" s="397"/>
      <c r="AS27" s="395">
        <v>3859</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138320</v>
      </c>
      <c r="BO27" s="423"/>
      <c r="BP27" s="423"/>
      <c r="BQ27" s="423"/>
      <c r="BR27" s="423"/>
      <c r="BS27" s="423"/>
      <c r="BT27" s="423"/>
      <c r="BU27" s="424"/>
      <c r="BV27" s="422">
        <v>138320</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173</v>
      </c>
      <c r="F28" s="393"/>
      <c r="G28" s="393"/>
      <c r="H28" s="393"/>
      <c r="I28" s="393"/>
      <c r="J28" s="393"/>
      <c r="K28" s="394"/>
      <c r="L28" s="395">
        <v>1</v>
      </c>
      <c r="M28" s="396"/>
      <c r="N28" s="396"/>
      <c r="O28" s="396"/>
      <c r="P28" s="397"/>
      <c r="Q28" s="395">
        <v>2439</v>
      </c>
      <c r="R28" s="396"/>
      <c r="S28" s="396"/>
      <c r="T28" s="396"/>
      <c r="U28" s="396"/>
      <c r="V28" s="397"/>
      <c r="W28" s="454"/>
      <c r="X28" s="436"/>
      <c r="Y28" s="437"/>
      <c r="Z28" s="392" t="s">
        <v>174</v>
      </c>
      <c r="AA28" s="393"/>
      <c r="AB28" s="393"/>
      <c r="AC28" s="393"/>
      <c r="AD28" s="393"/>
      <c r="AE28" s="393"/>
      <c r="AF28" s="393"/>
      <c r="AG28" s="394"/>
      <c r="AH28" s="395" t="s">
        <v>121</v>
      </c>
      <c r="AI28" s="396"/>
      <c r="AJ28" s="396"/>
      <c r="AK28" s="396"/>
      <c r="AL28" s="397"/>
      <c r="AM28" s="395" t="s">
        <v>121</v>
      </c>
      <c r="AN28" s="396"/>
      <c r="AO28" s="396"/>
      <c r="AP28" s="396"/>
      <c r="AQ28" s="396"/>
      <c r="AR28" s="397"/>
      <c r="AS28" s="395" t="s">
        <v>121</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742730</v>
      </c>
      <c r="BO28" s="415"/>
      <c r="BP28" s="415"/>
      <c r="BQ28" s="415"/>
      <c r="BR28" s="415"/>
      <c r="BS28" s="415"/>
      <c r="BT28" s="415"/>
      <c r="BU28" s="416"/>
      <c r="BV28" s="414">
        <v>890174</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176</v>
      </c>
      <c r="F29" s="393"/>
      <c r="G29" s="393"/>
      <c r="H29" s="393"/>
      <c r="I29" s="393"/>
      <c r="J29" s="393"/>
      <c r="K29" s="394"/>
      <c r="L29" s="395">
        <v>10</v>
      </c>
      <c r="M29" s="396"/>
      <c r="N29" s="396"/>
      <c r="O29" s="396"/>
      <c r="P29" s="397"/>
      <c r="Q29" s="395">
        <v>2259</v>
      </c>
      <c r="R29" s="396"/>
      <c r="S29" s="396"/>
      <c r="T29" s="396"/>
      <c r="U29" s="396"/>
      <c r="V29" s="397"/>
      <c r="W29" s="455"/>
      <c r="X29" s="456"/>
      <c r="Y29" s="457"/>
      <c r="Z29" s="392" t="s">
        <v>177</v>
      </c>
      <c r="AA29" s="393"/>
      <c r="AB29" s="393"/>
      <c r="AC29" s="393"/>
      <c r="AD29" s="393"/>
      <c r="AE29" s="393"/>
      <c r="AF29" s="393"/>
      <c r="AG29" s="394"/>
      <c r="AH29" s="395">
        <v>92</v>
      </c>
      <c r="AI29" s="396"/>
      <c r="AJ29" s="396"/>
      <c r="AK29" s="396"/>
      <c r="AL29" s="397"/>
      <c r="AM29" s="395">
        <v>298828</v>
      </c>
      <c r="AN29" s="396"/>
      <c r="AO29" s="396"/>
      <c r="AP29" s="396"/>
      <c r="AQ29" s="396"/>
      <c r="AR29" s="397"/>
      <c r="AS29" s="395">
        <v>3248</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144103</v>
      </c>
      <c r="BO29" s="420"/>
      <c r="BP29" s="420"/>
      <c r="BQ29" s="420"/>
      <c r="BR29" s="420"/>
      <c r="BS29" s="420"/>
      <c r="BT29" s="420"/>
      <c r="BU29" s="421"/>
      <c r="BV29" s="419">
        <v>123672</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98.4</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909040</v>
      </c>
      <c r="BO30" s="423"/>
      <c r="BP30" s="423"/>
      <c r="BQ30" s="423"/>
      <c r="BR30" s="423"/>
      <c r="BS30" s="423"/>
      <c r="BT30" s="423"/>
      <c r="BU30" s="424"/>
      <c r="BV30" s="422">
        <v>977680</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IF('各会計、関係団体の財政状況及び健全化判断比率'!B31="","",'各会計、関係団体の財政状況及び健全化判断比率'!B31)</f>
        <v>上水道事業会計</v>
      </c>
      <c r="AP34" s="368"/>
      <c r="AQ34" s="368"/>
      <c r="AR34" s="368"/>
      <c r="AS34" s="368"/>
      <c r="AT34" s="368"/>
      <c r="AU34" s="368"/>
      <c r="AV34" s="368"/>
      <c r="AW34" s="368"/>
      <c r="AX34" s="368"/>
      <c r="AY34" s="368"/>
      <c r="AZ34" s="368"/>
      <c r="BA34" s="368"/>
      <c r="BB34" s="368"/>
      <c r="BC34" s="368"/>
      <c r="BD34" s="169"/>
      <c r="BE34" s="367">
        <f>IF(BG34="","",MAX(C34:D43,U34:V43,AM34:AN43)+1)</f>
        <v>11</v>
      </c>
      <c r="BF34" s="367"/>
      <c r="BG34" s="368" t="str">
        <f>IF('各会計、関係団体の財政状況及び健全化判断比率'!B34="","",'各会計、関係団体の財政状況及び健全化判断比率'!B34)</f>
        <v>工業団地事業特別会計</v>
      </c>
      <c r="BH34" s="368"/>
      <c r="BI34" s="368"/>
      <c r="BJ34" s="368"/>
      <c r="BK34" s="368"/>
      <c r="BL34" s="368"/>
      <c r="BM34" s="368"/>
      <c r="BN34" s="368"/>
      <c r="BO34" s="368"/>
      <c r="BP34" s="368"/>
      <c r="BQ34" s="368"/>
      <c r="BR34" s="368"/>
      <c r="BS34" s="368"/>
      <c r="BT34" s="368"/>
      <c r="BU34" s="368"/>
      <c r="BV34" s="169"/>
      <c r="BW34" s="367">
        <f>IF(BY34="","",MAX(C34:D43,U34:V43,AM34:AN43,BE34:BF43)+1)</f>
        <v>12</v>
      </c>
      <c r="BX34" s="367"/>
      <c r="BY34" s="368" t="str">
        <f>IF('各会計、関係団体の財政状況及び健全化判断比率'!B68="","",'各会計、関係団体の財政状況及び健全化判断比率'!B68)</f>
        <v>須賀川地方広域消防組合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土地取得事業特別会計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IF('各会計、関係団体の財政状況及び健全化判断比率'!B32="","",'各会計、関係団体の財政状況及び健全化判断比率'!B32)</f>
        <v>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13</v>
      </c>
      <c r="BX35" s="367"/>
      <c r="BY35" s="368" t="str">
        <f>IF('各会計、関係団体の財政状況及び健全化判断比率'!B69="","",'各会計、関係団体の財政状況及び健全化判断比率'!B69)</f>
        <v>須賀川地方保健環境組合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鏡石駅東第１土地区画整理事業特別会計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IF('各会計、関係団体の財政状況及び健全化判断比率'!B33="","",'各会計、関係団体の財政状況及び健全化判断比率'!B33)</f>
        <v>農業集落排水事業会計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14</v>
      </c>
      <c r="BX36" s="367"/>
      <c r="BY36" s="368" t="str">
        <f>IF('各会計、関係団体の財政状況及び健全化判断比率'!B70="","",'各会計、関係団体の財政状況及び健全化判断比率'!B70)</f>
        <v>公立岩瀬病院企業団</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育英資金貸付費特別会計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15</v>
      </c>
      <c r="BX37" s="367"/>
      <c r="BY37" s="368" t="str">
        <f>IF('各会計、関係団体の財政状況及び健全化判断比率'!B71="","",'各会計、関係団体の財政状況及び健全化判断比率'!B71)</f>
        <v>福島県市町村総合事務組合（一般会計）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16</v>
      </c>
      <c r="BX38" s="367"/>
      <c r="BY38" s="368" t="str">
        <f>IF('各会計、関係団体の財政状況及び健全化判断比率'!B72="","",'各会計、関係団体の財政状況及び健全化判断比率'!B72)</f>
        <v>福島県市町村総合事務組合（消防補償等特別会計）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17</v>
      </c>
      <c r="BX39" s="367"/>
      <c r="BY39" s="368" t="str">
        <f>IF('各会計、関係団体の財政状況及び健全化判断比率'!B73="","",'各会計、関係団体の財政状況及び健全化判断比率'!B73)</f>
        <v>福島県市町村総合事務組合（消防賞じゅつ金特別会計）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18</v>
      </c>
      <c r="BX40" s="367"/>
      <c r="BY40" s="368" t="str">
        <f>IF('各会計、関係団体の財政状況及び健全化判断比率'!B74="","",'各会計、関係団体の財政状況及び健全化判断比率'!B74)</f>
        <v>福島県市町村総合事務組合（非常勤職員公務災害補償特別会計）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19</v>
      </c>
      <c r="BX41" s="367"/>
      <c r="BY41" s="368" t="str">
        <f>IF('各会計、関係団体の財政状況及び健全化判断比率'!B75="","",'各会計、関係団体の財政状況及び健全化判断比率'!B75)</f>
        <v>福島県市町村総合事務組合（自治会館管理特別会計）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20</v>
      </c>
      <c r="BX42" s="367"/>
      <c r="BY42" s="368" t="str">
        <f>IF('各会計、関係団体の財政状況及び健全化判断比率'!B76="","",'各会計、関係団体の財政状況及び健全化判断比率'!B76)</f>
        <v>福島県後期高齢者医療連合（一般会計）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21</v>
      </c>
      <c r="BX43" s="367"/>
      <c r="BY43" s="368" t="str">
        <f>IF('各会計、関係団体の財政状況及び健全化判断比率'!B77="","",'各会計、関係団体の財政状況及び健全化判断比率'!B77)</f>
        <v>福島県後期高齢者医療連合（後期高齢者特別会計）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4Cp6+82L/bUAHhmVRV6/oG+50HjG427QXZocMaiRPQE4kfiEYQRLqAedRua6B0BvZEXjSAZWDkwXTJ7i2bChbw==" saltValue="lI7TrwCRrVo3ZWCtqpd8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election activeCell="I35" sqref="I35:I4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538</v>
      </c>
      <c r="D34" s="1151"/>
      <c r="E34" s="1152"/>
      <c r="F34" s="32">
        <v>25.81</v>
      </c>
      <c r="G34" s="33">
        <v>24.27</v>
      </c>
      <c r="H34" s="33">
        <v>24.88</v>
      </c>
      <c r="I34" s="33">
        <v>10.41</v>
      </c>
      <c r="J34" s="34">
        <v>19.399999999999999</v>
      </c>
      <c r="K34" s="22"/>
      <c r="L34" s="22"/>
      <c r="M34" s="22"/>
      <c r="N34" s="22"/>
      <c r="O34" s="22"/>
      <c r="P34" s="22"/>
    </row>
    <row r="35" spans="1:16" ht="39" customHeight="1" x14ac:dyDescent="0.15">
      <c r="A35" s="22"/>
      <c r="B35" s="35"/>
      <c r="C35" s="1145" t="s">
        <v>539</v>
      </c>
      <c r="D35" s="1146"/>
      <c r="E35" s="1147"/>
      <c r="F35" s="36">
        <v>19.8</v>
      </c>
      <c r="G35" s="37">
        <v>19.73</v>
      </c>
      <c r="H35" s="37">
        <v>22.01</v>
      </c>
      <c r="I35" s="37">
        <v>20.440000000000001</v>
      </c>
      <c r="J35" s="38">
        <v>18.350000000000001</v>
      </c>
      <c r="K35" s="22"/>
      <c r="L35" s="22"/>
      <c r="M35" s="22"/>
      <c r="N35" s="22"/>
      <c r="O35" s="22"/>
      <c r="P35" s="22"/>
    </row>
    <row r="36" spans="1:16" ht="39" customHeight="1" x14ac:dyDescent="0.15">
      <c r="A36" s="22"/>
      <c r="B36" s="35"/>
      <c r="C36" s="1145" t="s">
        <v>540</v>
      </c>
      <c r="D36" s="1146"/>
      <c r="E36" s="1147"/>
      <c r="F36" s="36">
        <v>5.29</v>
      </c>
      <c r="G36" s="37">
        <v>3.52</v>
      </c>
      <c r="H36" s="37">
        <v>3.93</v>
      </c>
      <c r="I36" s="37">
        <v>4.63</v>
      </c>
      <c r="J36" s="38">
        <v>2.88</v>
      </c>
      <c r="K36" s="22"/>
      <c r="L36" s="22"/>
      <c r="M36" s="22"/>
      <c r="N36" s="22"/>
      <c r="O36" s="22"/>
      <c r="P36" s="22"/>
    </row>
    <row r="37" spans="1:16" ht="39" customHeight="1" x14ac:dyDescent="0.15">
      <c r="A37" s="22"/>
      <c r="B37" s="35"/>
      <c r="C37" s="1145" t="s">
        <v>541</v>
      </c>
      <c r="D37" s="1146"/>
      <c r="E37" s="1147"/>
      <c r="F37" s="36">
        <v>0.08</v>
      </c>
      <c r="G37" s="37">
        <v>0.24</v>
      </c>
      <c r="H37" s="37">
        <v>0.83</v>
      </c>
      <c r="I37" s="37">
        <v>0.38</v>
      </c>
      <c r="J37" s="38">
        <v>1.71</v>
      </c>
      <c r="K37" s="22"/>
      <c r="L37" s="22"/>
      <c r="M37" s="22"/>
      <c r="N37" s="22"/>
      <c r="O37" s="22"/>
      <c r="P37" s="22"/>
    </row>
    <row r="38" spans="1:16" ht="39" customHeight="1" x14ac:dyDescent="0.15">
      <c r="A38" s="22"/>
      <c r="B38" s="35"/>
      <c r="C38" s="1145" t="s">
        <v>542</v>
      </c>
      <c r="D38" s="1146"/>
      <c r="E38" s="1147"/>
      <c r="F38" s="36" t="s">
        <v>491</v>
      </c>
      <c r="G38" s="37" t="s">
        <v>491</v>
      </c>
      <c r="H38" s="37" t="s">
        <v>491</v>
      </c>
      <c r="I38" s="37">
        <v>1.93</v>
      </c>
      <c r="J38" s="38">
        <v>1.7</v>
      </c>
      <c r="K38" s="22"/>
      <c r="L38" s="22"/>
      <c r="M38" s="22"/>
      <c r="N38" s="22"/>
      <c r="O38" s="22"/>
      <c r="P38" s="22"/>
    </row>
    <row r="39" spans="1:16" ht="39" customHeight="1" x14ac:dyDescent="0.15">
      <c r="A39" s="22"/>
      <c r="B39" s="35"/>
      <c r="C39" s="1145" t="s">
        <v>543</v>
      </c>
      <c r="D39" s="1146"/>
      <c r="E39" s="1147"/>
      <c r="F39" s="36" t="s">
        <v>491</v>
      </c>
      <c r="G39" s="37" t="s">
        <v>491</v>
      </c>
      <c r="H39" s="37" t="s">
        <v>491</v>
      </c>
      <c r="I39" s="37">
        <v>0.39</v>
      </c>
      <c r="J39" s="38">
        <v>0.42</v>
      </c>
      <c r="K39" s="22"/>
      <c r="L39" s="22"/>
      <c r="M39" s="22"/>
      <c r="N39" s="22"/>
      <c r="O39" s="22"/>
      <c r="P39" s="22"/>
    </row>
    <row r="40" spans="1:16" ht="39" customHeight="1" x14ac:dyDescent="0.15">
      <c r="A40" s="22"/>
      <c r="B40" s="35"/>
      <c r="C40" s="1145" t="s">
        <v>544</v>
      </c>
      <c r="D40" s="1146"/>
      <c r="E40" s="1147"/>
      <c r="F40" s="36">
        <v>3.48</v>
      </c>
      <c r="G40" s="37">
        <v>0.1</v>
      </c>
      <c r="H40" s="37">
        <v>0.38</v>
      </c>
      <c r="I40" s="37">
        <v>0.23</v>
      </c>
      <c r="J40" s="38">
        <v>0.2</v>
      </c>
      <c r="K40" s="22"/>
      <c r="L40" s="22"/>
      <c r="M40" s="22"/>
      <c r="N40" s="22"/>
      <c r="O40" s="22"/>
      <c r="P40" s="22"/>
    </row>
    <row r="41" spans="1:16" ht="39" customHeight="1" x14ac:dyDescent="0.15">
      <c r="A41" s="22"/>
      <c r="B41" s="35"/>
      <c r="C41" s="1145" t="s">
        <v>545</v>
      </c>
      <c r="D41" s="1146"/>
      <c r="E41" s="1147"/>
      <c r="F41" s="36">
        <v>0.12</v>
      </c>
      <c r="G41" s="37">
        <v>0.03</v>
      </c>
      <c r="H41" s="37">
        <v>0.02</v>
      </c>
      <c r="I41" s="37">
        <v>0.02</v>
      </c>
      <c r="J41" s="38">
        <v>0.05</v>
      </c>
      <c r="K41" s="22"/>
      <c r="L41" s="22"/>
      <c r="M41" s="22"/>
      <c r="N41" s="22"/>
      <c r="O41" s="22"/>
      <c r="P41" s="22"/>
    </row>
    <row r="42" spans="1:16" ht="39" customHeight="1" x14ac:dyDescent="0.15">
      <c r="A42" s="22"/>
      <c r="B42" s="39"/>
      <c r="C42" s="1145" t="s">
        <v>546</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547</v>
      </c>
      <c r="D43" s="1149"/>
      <c r="E43" s="1150"/>
      <c r="F43" s="41">
        <v>0.14000000000000001</v>
      </c>
      <c r="G43" s="42">
        <v>0.14000000000000001</v>
      </c>
      <c r="H43" s="42">
        <v>2.4300000000000002</v>
      </c>
      <c r="I43" s="42">
        <v>0.01</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QJZz+vY+l3uNH3zoQXcTtnQTA7nuhB7HxB4HhgM/6or0VcjylF0O6cUQu3T20kLkamA0s98eW7fgSoSWsWleQ==" saltValue="gdQzPn1H5MMx0XG2sPmc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5"/>
  <sheetViews>
    <sheetView showGridLines="0" topLeftCell="B1" zoomScaleSheetLayoutView="55" workbookViewId="0">
      <selection activeCell="E48" sqref="E48:J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406</v>
      </c>
      <c r="L45" s="60">
        <v>432</v>
      </c>
      <c r="M45" s="60">
        <v>462</v>
      </c>
      <c r="N45" s="60">
        <v>484</v>
      </c>
      <c r="O45" s="61">
        <v>497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171</v>
      </c>
      <c r="L48" s="64">
        <v>192</v>
      </c>
      <c r="M48" s="64">
        <v>197</v>
      </c>
      <c r="N48" s="64">
        <v>205</v>
      </c>
      <c r="O48" s="65">
        <v>222</v>
      </c>
      <c r="P48" s="48"/>
      <c r="Q48" s="48"/>
      <c r="R48" s="48"/>
      <c r="S48" s="48"/>
      <c r="T48" s="48"/>
      <c r="U48" s="48"/>
    </row>
    <row r="49" spans="1:21" ht="30.75" customHeight="1" x14ac:dyDescent="0.15">
      <c r="A49" s="48"/>
      <c r="B49" s="1178"/>
      <c r="C49" s="1179"/>
      <c r="D49" s="62"/>
      <c r="E49" s="1155" t="s">
        <v>14</v>
      </c>
      <c r="F49" s="1155"/>
      <c r="G49" s="1155"/>
      <c r="H49" s="1155"/>
      <c r="I49" s="1155"/>
      <c r="J49" s="1156"/>
      <c r="K49" s="63">
        <v>11</v>
      </c>
      <c r="L49" s="64">
        <v>16</v>
      </c>
      <c r="M49" s="64">
        <v>22</v>
      </c>
      <c r="N49" s="64">
        <v>21</v>
      </c>
      <c r="O49" s="65">
        <v>28</v>
      </c>
      <c r="P49" s="48"/>
      <c r="Q49" s="48"/>
      <c r="R49" s="48"/>
      <c r="S49" s="48"/>
      <c r="T49" s="48"/>
      <c r="U49" s="48"/>
    </row>
    <row r="50" spans="1:21" ht="30.75" customHeight="1" x14ac:dyDescent="0.15">
      <c r="A50" s="48"/>
      <c r="B50" s="1178"/>
      <c r="C50" s="1179"/>
      <c r="D50" s="62"/>
      <c r="E50" s="1155" t="s">
        <v>15</v>
      </c>
      <c r="F50" s="1155"/>
      <c r="G50" s="1155"/>
      <c r="H50" s="1155"/>
      <c r="I50" s="1155"/>
      <c r="J50" s="1156"/>
      <c r="K50" s="63">
        <v>66</v>
      </c>
      <c r="L50" s="64">
        <v>65</v>
      </c>
      <c r="M50" s="64">
        <v>66</v>
      </c>
      <c r="N50" s="64">
        <v>63</v>
      </c>
      <c r="O50" s="65">
        <v>64</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418</v>
      </c>
      <c r="L52" s="64">
        <v>416</v>
      </c>
      <c r="M52" s="64">
        <v>435</v>
      </c>
      <c r="N52" s="64">
        <v>456</v>
      </c>
      <c r="O52" s="65">
        <v>457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236</v>
      </c>
      <c r="L53" s="69">
        <v>289</v>
      </c>
      <c r="M53" s="69">
        <v>312</v>
      </c>
      <c r="N53" s="69">
        <v>317</v>
      </c>
      <c r="O53" s="70">
        <v>354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sheetData>
  <sheetProtection algorithmName="SHA-512" hashValue="B0U/5goAd2ZhdgLZf6qvVDMUVBdAqcEpDR+2rUTwOWrHjiXjCInprlL05RTNGT4NpzbGwA8oJrvAz1OcPc+t5Q==" saltValue="AFuwKrO1nwd8ufki8ZuQU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election activeCell="M41" sqref="M41:M4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5714</v>
      </c>
      <c r="J41" s="344">
        <v>6266</v>
      </c>
      <c r="K41" s="344">
        <v>6362</v>
      </c>
      <c r="L41" s="344">
        <v>6893</v>
      </c>
      <c r="M41" s="345">
        <v>6995</v>
      </c>
    </row>
    <row r="42" spans="2:13" ht="27.75" customHeight="1" x14ac:dyDescent="0.15">
      <c r="B42" s="1186"/>
      <c r="C42" s="1187"/>
      <c r="D42" s="106"/>
      <c r="E42" s="1190" t="s">
        <v>32</v>
      </c>
      <c r="F42" s="1190"/>
      <c r="G42" s="1190"/>
      <c r="H42" s="1191"/>
      <c r="I42" s="346">
        <v>538</v>
      </c>
      <c r="J42" s="347">
        <v>496</v>
      </c>
      <c r="K42" s="347">
        <v>811</v>
      </c>
      <c r="L42" s="347">
        <v>699</v>
      </c>
      <c r="M42" s="348">
        <v>602</v>
      </c>
    </row>
    <row r="43" spans="2:13" ht="27.75" customHeight="1" x14ac:dyDescent="0.15">
      <c r="B43" s="1186"/>
      <c r="C43" s="1187"/>
      <c r="D43" s="106"/>
      <c r="E43" s="1190" t="s">
        <v>33</v>
      </c>
      <c r="F43" s="1190"/>
      <c r="G43" s="1190"/>
      <c r="H43" s="1191"/>
      <c r="I43" s="346">
        <v>2743</v>
      </c>
      <c r="J43" s="347">
        <v>2890</v>
      </c>
      <c r="K43" s="347">
        <v>2833</v>
      </c>
      <c r="L43" s="347">
        <v>2771</v>
      </c>
      <c r="M43" s="348">
        <v>2821</v>
      </c>
    </row>
    <row r="44" spans="2:13" ht="27.75" customHeight="1" x14ac:dyDescent="0.15">
      <c r="B44" s="1186"/>
      <c r="C44" s="1187"/>
      <c r="D44" s="106"/>
      <c r="E44" s="1190" t="s">
        <v>34</v>
      </c>
      <c r="F44" s="1190"/>
      <c r="G44" s="1190"/>
      <c r="H44" s="1191"/>
      <c r="I44" s="346">
        <v>323</v>
      </c>
      <c r="J44" s="347">
        <v>326</v>
      </c>
      <c r="K44" s="347">
        <v>430</v>
      </c>
      <c r="L44" s="347">
        <v>558</v>
      </c>
      <c r="M44" s="348">
        <v>540</v>
      </c>
    </row>
    <row r="45" spans="2:13" ht="27.75" customHeight="1" x14ac:dyDescent="0.15">
      <c r="B45" s="1186"/>
      <c r="C45" s="1187"/>
      <c r="D45" s="106"/>
      <c r="E45" s="1190" t="s">
        <v>35</v>
      </c>
      <c r="F45" s="1190"/>
      <c r="G45" s="1190"/>
      <c r="H45" s="1191"/>
      <c r="I45" s="346">
        <v>396</v>
      </c>
      <c r="J45" s="347">
        <v>394</v>
      </c>
      <c r="K45" s="347">
        <v>403</v>
      </c>
      <c r="L45" s="347">
        <v>404</v>
      </c>
      <c r="M45" s="348">
        <v>377</v>
      </c>
    </row>
    <row r="46" spans="2:13" ht="27.75" customHeight="1" x14ac:dyDescent="0.15">
      <c r="B46" s="1186"/>
      <c r="C46" s="1187"/>
      <c r="D46" s="107"/>
      <c r="E46" s="1190" t="s">
        <v>36</v>
      </c>
      <c r="F46" s="1190"/>
      <c r="G46" s="1190"/>
      <c r="H46" s="1191"/>
      <c r="I46" s="346" t="s">
        <v>491</v>
      </c>
      <c r="J46" s="347" t="s">
        <v>491</v>
      </c>
      <c r="K46" s="347" t="s">
        <v>491</v>
      </c>
      <c r="L46" s="347" t="s">
        <v>491</v>
      </c>
      <c r="M46" s="348" t="s">
        <v>491</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3221</v>
      </c>
      <c r="J50" s="347">
        <v>3290</v>
      </c>
      <c r="K50" s="347">
        <v>2905</v>
      </c>
      <c r="L50" s="347">
        <v>2183</v>
      </c>
      <c r="M50" s="348">
        <v>2019</v>
      </c>
    </row>
    <row r="51" spans="2:13" ht="27.75" customHeight="1" x14ac:dyDescent="0.15">
      <c r="B51" s="1186"/>
      <c r="C51" s="1187"/>
      <c r="D51" s="106"/>
      <c r="E51" s="1190" t="s">
        <v>42</v>
      </c>
      <c r="F51" s="1190"/>
      <c r="G51" s="1190"/>
      <c r="H51" s="1191"/>
      <c r="I51" s="346">
        <v>43</v>
      </c>
      <c r="J51" s="347">
        <v>39</v>
      </c>
      <c r="K51" s="347">
        <v>103</v>
      </c>
      <c r="L51" s="347">
        <v>162</v>
      </c>
      <c r="M51" s="348">
        <v>215</v>
      </c>
    </row>
    <row r="52" spans="2:13" ht="27.75" customHeight="1" x14ac:dyDescent="0.15">
      <c r="B52" s="1188"/>
      <c r="C52" s="1189"/>
      <c r="D52" s="106"/>
      <c r="E52" s="1190" t="s">
        <v>43</v>
      </c>
      <c r="F52" s="1190"/>
      <c r="G52" s="1190"/>
      <c r="H52" s="1191"/>
      <c r="I52" s="346">
        <v>5559</v>
      </c>
      <c r="J52" s="347">
        <v>5745</v>
      </c>
      <c r="K52" s="347">
        <v>5657</v>
      </c>
      <c r="L52" s="347">
        <v>5719</v>
      </c>
      <c r="M52" s="348">
        <v>5522</v>
      </c>
    </row>
    <row r="53" spans="2:13" ht="27.75" customHeight="1" thickBot="1" x14ac:dyDescent="0.2">
      <c r="B53" s="1192" t="s">
        <v>19</v>
      </c>
      <c r="C53" s="1193"/>
      <c r="D53" s="110"/>
      <c r="E53" s="1194" t="s">
        <v>44</v>
      </c>
      <c r="F53" s="1194"/>
      <c r="G53" s="1194"/>
      <c r="H53" s="1195"/>
      <c r="I53" s="349">
        <v>891</v>
      </c>
      <c r="J53" s="350">
        <v>1298</v>
      </c>
      <c r="K53" s="350">
        <v>2174</v>
      </c>
      <c r="L53" s="350">
        <v>3261</v>
      </c>
      <c r="M53" s="351">
        <v>3578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SxHgqUPcY50PPXwVLgdd8V+2KEZN91D8WbkKuFcJANOPbpyiE92M5F4AXvTSdniyNxrWNANFB9Vnknl9uf/IA==" saltValue="sTnyRQM/5RBt36F0DlVs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7"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1151</v>
      </c>
      <c r="G55" s="352">
        <v>890</v>
      </c>
      <c r="H55" s="353">
        <v>743</v>
      </c>
    </row>
    <row r="56" spans="2:8" ht="52.5" customHeight="1" x14ac:dyDescent="0.15">
      <c r="B56" s="122"/>
      <c r="C56" s="1213" t="s">
        <v>47</v>
      </c>
      <c r="D56" s="1213"/>
      <c r="E56" s="1214"/>
      <c r="F56" s="354">
        <v>96</v>
      </c>
      <c r="G56" s="354">
        <v>124</v>
      </c>
      <c r="H56" s="355">
        <v>144</v>
      </c>
    </row>
    <row r="57" spans="2:8" ht="53.25" customHeight="1" x14ac:dyDescent="0.15">
      <c r="B57" s="122"/>
      <c r="C57" s="1215" t="s">
        <v>48</v>
      </c>
      <c r="D57" s="1215"/>
      <c r="E57" s="1216"/>
      <c r="F57" s="356">
        <v>1427</v>
      </c>
      <c r="G57" s="356">
        <v>978</v>
      </c>
      <c r="H57" s="357">
        <v>909</v>
      </c>
    </row>
    <row r="58" spans="2:8" ht="45.75" customHeight="1" x14ac:dyDescent="0.15">
      <c r="B58" s="123"/>
      <c r="C58" s="1203" t="s">
        <v>564</v>
      </c>
      <c r="D58" s="1204"/>
      <c r="E58" s="1205"/>
      <c r="F58" s="358">
        <v>692</v>
      </c>
      <c r="G58" s="358">
        <v>338</v>
      </c>
      <c r="H58" s="359">
        <v>358</v>
      </c>
    </row>
    <row r="59" spans="2:8" ht="45.75" customHeight="1" x14ac:dyDescent="0.15">
      <c r="B59" s="123"/>
      <c r="C59" s="1203" t="s">
        <v>565</v>
      </c>
      <c r="D59" s="1204"/>
      <c r="E59" s="1205"/>
      <c r="F59" s="358">
        <v>128</v>
      </c>
      <c r="G59" s="358">
        <v>128</v>
      </c>
      <c r="H59" s="359">
        <v>163</v>
      </c>
    </row>
    <row r="60" spans="2:8" ht="45.75" customHeight="1" x14ac:dyDescent="0.15">
      <c r="B60" s="123"/>
      <c r="C60" s="1203" t="s">
        <v>566</v>
      </c>
      <c r="D60" s="1204"/>
      <c r="E60" s="1205"/>
      <c r="F60" s="358">
        <v>106</v>
      </c>
      <c r="G60" s="358">
        <v>92</v>
      </c>
      <c r="H60" s="359">
        <v>97</v>
      </c>
    </row>
    <row r="61" spans="2:8" ht="45.75" customHeight="1" x14ac:dyDescent="0.15">
      <c r="B61" s="123"/>
      <c r="C61" s="1203" t="s">
        <v>567</v>
      </c>
      <c r="D61" s="1204"/>
      <c r="E61" s="1205"/>
      <c r="F61" s="358">
        <v>71</v>
      </c>
      <c r="G61" s="358">
        <v>73</v>
      </c>
      <c r="H61" s="359">
        <v>74</v>
      </c>
    </row>
    <row r="62" spans="2:8" ht="45.75" customHeight="1" thickBot="1" x14ac:dyDescent="0.2">
      <c r="B62" s="124"/>
      <c r="C62" s="1206" t="s">
        <v>568</v>
      </c>
      <c r="D62" s="1207"/>
      <c r="E62" s="1208"/>
      <c r="F62" s="360">
        <v>71</v>
      </c>
      <c r="G62" s="360">
        <v>71</v>
      </c>
      <c r="H62" s="361">
        <v>71</v>
      </c>
    </row>
    <row r="63" spans="2:8" ht="52.5" customHeight="1" thickBot="1" x14ac:dyDescent="0.2">
      <c r="B63" s="125"/>
      <c r="C63" s="1209" t="s">
        <v>49</v>
      </c>
      <c r="D63" s="1209"/>
      <c r="E63" s="1210"/>
      <c r="F63" s="362">
        <v>2675</v>
      </c>
      <c r="G63" s="362">
        <v>1992</v>
      </c>
      <c r="H63" s="363">
        <v>1796</v>
      </c>
    </row>
    <row r="64" spans="2:8" x14ac:dyDescent="0.15"/>
  </sheetData>
  <sheetProtection algorithmName="SHA-512" hashValue="pgO6KR5IyC1xGy7NNmLTyF2ndVzBYQvSA9pj10KbRXnSp19dnE+RB6jW4sWMPDoUNiEpomAeSTcKd/7F3jWn1Q==" saltValue="TRqC39YEH9UoI9/NdhOV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62259</v>
      </c>
      <c r="E3" s="144"/>
      <c r="F3" s="145">
        <v>94796</v>
      </c>
      <c r="G3" s="146"/>
      <c r="H3" s="147"/>
    </row>
    <row r="4" spans="1:8" x14ac:dyDescent="0.15">
      <c r="A4" s="148"/>
      <c r="B4" s="149"/>
      <c r="C4" s="150"/>
      <c r="D4" s="151">
        <v>24410</v>
      </c>
      <c r="E4" s="152"/>
      <c r="F4" s="153">
        <v>55781</v>
      </c>
      <c r="G4" s="154"/>
      <c r="H4" s="155"/>
    </row>
    <row r="5" spans="1:8" x14ac:dyDescent="0.15">
      <c r="A5" s="136" t="s">
        <v>523</v>
      </c>
      <c r="B5" s="141"/>
      <c r="C5" s="142"/>
      <c r="D5" s="143">
        <v>107426</v>
      </c>
      <c r="E5" s="144"/>
      <c r="F5" s="145">
        <v>85942</v>
      </c>
      <c r="G5" s="146"/>
      <c r="H5" s="147"/>
    </row>
    <row r="6" spans="1:8" x14ac:dyDescent="0.15">
      <c r="A6" s="148"/>
      <c r="B6" s="149"/>
      <c r="C6" s="150"/>
      <c r="D6" s="151">
        <v>79274</v>
      </c>
      <c r="E6" s="152"/>
      <c r="F6" s="153">
        <v>48630</v>
      </c>
      <c r="G6" s="154"/>
      <c r="H6" s="155"/>
    </row>
    <row r="7" spans="1:8" x14ac:dyDescent="0.15">
      <c r="A7" s="136" t="s">
        <v>524</v>
      </c>
      <c r="B7" s="141"/>
      <c r="C7" s="142"/>
      <c r="D7" s="143">
        <v>105306</v>
      </c>
      <c r="E7" s="144"/>
      <c r="F7" s="145">
        <v>95007</v>
      </c>
      <c r="G7" s="146"/>
      <c r="H7" s="147"/>
    </row>
    <row r="8" spans="1:8" x14ac:dyDescent="0.15">
      <c r="A8" s="148"/>
      <c r="B8" s="149"/>
      <c r="C8" s="150"/>
      <c r="D8" s="151">
        <v>56529</v>
      </c>
      <c r="E8" s="152"/>
      <c r="F8" s="153">
        <v>48509</v>
      </c>
      <c r="G8" s="154"/>
      <c r="H8" s="155"/>
    </row>
    <row r="9" spans="1:8" x14ac:dyDescent="0.15">
      <c r="A9" s="136" t="s">
        <v>525</v>
      </c>
      <c r="B9" s="141"/>
      <c r="C9" s="142"/>
      <c r="D9" s="143">
        <v>157604</v>
      </c>
      <c r="E9" s="144"/>
      <c r="F9" s="145">
        <v>98176</v>
      </c>
      <c r="G9" s="146"/>
      <c r="H9" s="147"/>
    </row>
    <row r="10" spans="1:8" x14ac:dyDescent="0.15">
      <c r="A10" s="148"/>
      <c r="B10" s="149"/>
      <c r="C10" s="150"/>
      <c r="D10" s="151">
        <v>127060</v>
      </c>
      <c r="E10" s="152"/>
      <c r="F10" s="153">
        <v>58489</v>
      </c>
      <c r="G10" s="154"/>
      <c r="H10" s="155"/>
    </row>
    <row r="11" spans="1:8" x14ac:dyDescent="0.15">
      <c r="A11" s="136" t="s">
        <v>526</v>
      </c>
      <c r="B11" s="141"/>
      <c r="C11" s="142"/>
      <c r="D11" s="143">
        <v>83314</v>
      </c>
      <c r="E11" s="144"/>
      <c r="F11" s="145">
        <v>119283</v>
      </c>
      <c r="G11" s="146"/>
      <c r="H11" s="147"/>
    </row>
    <row r="12" spans="1:8" x14ac:dyDescent="0.15">
      <c r="A12" s="148"/>
      <c r="B12" s="149"/>
      <c r="C12" s="156"/>
      <c r="D12" s="151">
        <v>46402</v>
      </c>
      <c r="E12" s="152"/>
      <c r="F12" s="153">
        <v>64747</v>
      </c>
      <c r="G12" s="154"/>
      <c r="H12" s="155"/>
    </row>
    <row r="13" spans="1:8" x14ac:dyDescent="0.15">
      <c r="A13" s="136"/>
      <c r="B13" s="141"/>
      <c r="C13" s="157"/>
      <c r="D13" s="158">
        <v>103182</v>
      </c>
      <c r="E13" s="159"/>
      <c r="F13" s="160">
        <v>98641</v>
      </c>
      <c r="G13" s="161"/>
      <c r="H13" s="147"/>
    </row>
    <row r="14" spans="1:8" x14ac:dyDescent="0.15">
      <c r="A14" s="148"/>
      <c r="B14" s="149"/>
      <c r="C14" s="150"/>
      <c r="D14" s="151">
        <v>66735</v>
      </c>
      <c r="E14" s="152"/>
      <c r="F14" s="153">
        <v>55231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5.43</v>
      </c>
      <c r="C19" s="162">
        <f>ROUND(VALUE(SUBSTITUTE(実質収支比率等に係る経年分析!G$48,"▲","-")),2)</f>
        <v>3.56</v>
      </c>
      <c r="D19" s="162">
        <f>ROUND(VALUE(SUBSTITUTE(実質収支比率等に係る経年分析!H$48,"▲","-")),2)</f>
        <v>3.96</v>
      </c>
      <c r="E19" s="162">
        <f>ROUND(VALUE(SUBSTITUTE(実質収支比率等に係る経年分析!I$48,"▲","-")),2)</f>
        <v>4.67</v>
      </c>
      <c r="F19" s="162">
        <f>ROUND(VALUE(SUBSTITUTE(実質収支比率等に係る経年分析!J$48,"▲","-")),2)</f>
        <v>2.94</v>
      </c>
    </row>
    <row r="20" spans="1:11" x14ac:dyDescent="0.15">
      <c r="A20" s="162" t="s">
        <v>53</v>
      </c>
      <c r="B20" s="162">
        <f>ROUND(VALUE(SUBSTITUTE(実質収支比率等に係る経年分析!F$47,"▲","-")),2)</f>
        <v>34.97</v>
      </c>
      <c r="C20" s="162">
        <f>ROUND(VALUE(SUBSTITUTE(実質収支比率等に係る経年分析!G$47,"▲","-")),2)</f>
        <v>34.78</v>
      </c>
      <c r="D20" s="162">
        <f>ROUND(VALUE(SUBSTITUTE(実質収支比率等に係る経年分析!H$47,"▲","-")),2)</f>
        <v>32.24</v>
      </c>
      <c r="E20" s="162">
        <f>ROUND(VALUE(SUBSTITUTE(実質収支比率等に係る経年分析!I$47,"▲","-")),2)</f>
        <v>24.2</v>
      </c>
      <c r="F20" s="162">
        <f>ROUND(VALUE(SUBSTITUTE(実質収支比率等に係る経年分析!J$47,"▲","-")),2)</f>
        <v>19.600000000000001</v>
      </c>
    </row>
    <row r="21" spans="1:11" x14ac:dyDescent="0.15">
      <c r="A21" s="162" t="s">
        <v>54</v>
      </c>
      <c r="B21" s="162">
        <f>IF(ISNUMBER(VALUE(SUBSTITUTE(実質収支比率等に係る経年分析!F$49,"▲","-"))),ROUND(VALUE(SUBSTITUTE(実質収支比率等に係る経年分析!F$49,"▲","-")),2),NA())</f>
        <v>-10.35</v>
      </c>
      <c r="C21" s="162">
        <f>IF(ISNUMBER(VALUE(SUBSTITUTE(実質収支比率等に係る経年分析!G$49,"▲","-"))),ROUND(VALUE(SUBSTITUTE(実質収支比率等に係る経年分析!G$49,"▲","-")),2),NA())</f>
        <v>0.52</v>
      </c>
      <c r="D21" s="162">
        <f>IF(ISNUMBER(VALUE(SUBSTITUTE(実質収支比率等に係る経年分析!H$49,"▲","-"))),ROUND(VALUE(SUBSTITUTE(実質収支比率等に係る経年分析!H$49,"▲","-")),2),NA())</f>
        <v>-2.19</v>
      </c>
      <c r="E21" s="162">
        <f>IF(ISNUMBER(VALUE(SUBSTITUTE(実質収支比率等に係る経年分析!I$49,"▲","-"))),ROUND(VALUE(SUBSTITUTE(実質収支比率等に係る経年分析!I$49,"▲","-")),2),NA())</f>
        <v>-6.27</v>
      </c>
      <c r="F21" s="162">
        <f>IF(ISNUMBER(VALUE(SUBSTITUTE(実質収支比率等に係る経年分析!J$49,"▲","-"))),ROUND(VALUE(SUBSTITUTE(実質収支比率等に係る経年分析!J$49,"▲","-")),2),NA())</f>
        <v>-5.48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0.14000000000000001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0.14000000000000001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2.4300000000000002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鏡石駅東第１土地区画整理事業特別会計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0.05</v>
      </c>
    </row>
    <row r="30" spans="1:11" x14ac:dyDescent="0.15">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3.48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v>
      </c>
    </row>
    <row r="31" spans="1:11" x14ac:dyDescent="0.15">
      <c r="A31" s="163" t="str">
        <f>IF(連結実質赤字比率に係る赤字・黒字の構成分析!C$39="",NA(),連結実質赤字比率に係る赤字・黒字の構成分析!C$39)</f>
        <v>農業集落排水事業会計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0.42</v>
      </c>
    </row>
    <row r="32" spans="1:11" x14ac:dyDescent="0.15">
      <c r="A32" s="163" t="str">
        <f>IF(連結実質赤字比率に係る赤字・黒字の構成分析!C$38="",NA(),連結実質赤字比率に係る赤字・黒字の構成分析!C$38)</f>
        <v>公共下水道事業会計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1.93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1.7</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1.71</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5.29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3.93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4.63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2.88</v>
      </c>
    </row>
    <row r="35" spans="1:16" x14ac:dyDescent="0.15">
      <c r="A35" s="163" t="str">
        <f>IF(連結実質赤字比率に係る赤字・黒字の構成分析!C$35="",NA(),連結実質赤字比率に係る赤字・黒字の構成分析!C$35)</f>
        <v>上水道事業会計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19.73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22.01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20.440000000000001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18.350000000000001</v>
      </c>
    </row>
    <row r="36" spans="1:16" x14ac:dyDescent="0.15">
      <c r="A36" s="163" t="str">
        <f>IF(連結実質赤字比率に係る赤字・黒字の構成分析!C$34="",NA(),連結実質赤字比率に係る赤字・黒字の構成分析!C$34)</f>
        <v>工業団地事業特別会計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25.81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24.27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24.88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10.41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19.399999999999999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418</v>
      </c>
      <c r="E42" s="164"/>
      <c r="F42" s="164"/>
      <c r="G42" s="164">
        <f>'実質公債費比率（分子）の構造'!L$52</f>
        <v>416</v>
      </c>
      <c r="H42" s="164"/>
      <c r="I42" s="164"/>
      <c r="J42" s="164">
        <f>'実質公債費比率（分子）の構造'!M$52</f>
        <v>435</v>
      </c>
      <c r="K42" s="164"/>
      <c r="L42" s="164"/>
      <c r="M42" s="164">
        <f>'実質公債費比率（分子）の構造'!N$52</f>
        <v>456</v>
      </c>
      <c r="N42" s="164"/>
      <c r="O42" s="164"/>
      <c r="P42" s="164">
        <f>'実質公債費比率（分子）の構造'!O$52</f>
        <v>457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66</v>
      </c>
      <c r="C44" s="164"/>
      <c r="D44" s="164"/>
      <c r="E44" s="164">
        <f>'実質公債費比率（分子）の構造'!L$50</f>
        <v>65</v>
      </c>
      <c r="F44" s="164"/>
      <c r="G44" s="164"/>
      <c r="H44" s="164">
        <f>'実質公債費比率（分子）の構造'!M$50</f>
        <v>66</v>
      </c>
      <c r="I44" s="164"/>
      <c r="J44" s="164"/>
      <c r="K44" s="164">
        <f>'実質公債費比率（分子）の構造'!N$50</f>
        <v>63</v>
      </c>
      <c r="L44" s="164"/>
      <c r="M44" s="164"/>
      <c r="N44" s="164">
        <f>'実質公債費比率（分子）の構造'!O$50</f>
        <v>64</v>
      </c>
      <c r="O44" s="164"/>
      <c r="P44" s="164"/>
    </row>
    <row r="45" spans="1:16" x14ac:dyDescent="0.15">
      <c r="A45" s="164" t="s">
        <v>63</v>
      </c>
      <c r="B45" s="164">
        <f>'実質公債費比率（分子）の構造'!K$49</f>
        <v>11</v>
      </c>
      <c r="C45" s="164"/>
      <c r="D45" s="164"/>
      <c r="E45" s="164">
        <f>'実質公債費比率（分子）の構造'!L$49</f>
        <v>16</v>
      </c>
      <c r="F45" s="164"/>
      <c r="G45" s="164"/>
      <c r="H45" s="164">
        <f>'実質公債費比率（分子）の構造'!M$49</f>
        <v>22</v>
      </c>
      <c r="I45" s="164"/>
      <c r="J45" s="164"/>
      <c r="K45" s="164">
        <f>'実質公債費比率（分子）の構造'!N$49</f>
        <v>21</v>
      </c>
      <c r="L45" s="164"/>
      <c r="M45" s="164"/>
      <c r="N45" s="164">
        <f>'実質公債費比率（分子）の構造'!O$49</f>
        <v>28</v>
      </c>
      <c r="O45" s="164"/>
      <c r="P45" s="164"/>
    </row>
    <row r="46" spans="1:16" x14ac:dyDescent="0.15">
      <c r="A46" s="164" t="s">
        <v>64</v>
      </c>
      <c r="B46" s="164">
        <f>'実質公債費比率（分子）の構造'!K$48</f>
        <v>171</v>
      </c>
      <c r="C46" s="164"/>
      <c r="D46" s="164"/>
      <c r="E46" s="164">
        <f>'実質公債費比率（分子）の構造'!L$48</f>
        <v>192</v>
      </c>
      <c r="F46" s="164"/>
      <c r="G46" s="164"/>
      <c r="H46" s="164">
        <f>'実質公債費比率（分子）の構造'!M$48</f>
        <v>197</v>
      </c>
      <c r="I46" s="164"/>
      <c r="J46" s="164"/>
      <c r="K46" s="164">
        <f>'実質公債費比率（分子）の構造'!N$48</f>
        <v>205</v>
      </c>
      <c r="L46" s="164"/>
      <c r="M46" s="164"/>
      <c r="N46" s="164">
        <f>'実質公債費比率（分子）の構造'!O$48</f>
        <v>222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406</v>
      </c>
      <c r="C49" s="164"/>
      <c r="D49" s="164"/>
      <c r="E49" s="164">
        <f>'実質公債費比率（分子）の構造'!L$45</f>
        <v>432</v>
      </c>
      <c r="F49" s="164"/>
      <c r="G49" s="164"/>
      <c r="H49" s="164">
        <f>'実質公債費比率（分子）の構造'!M$45</f>
        <v>462</v>
      </c>
      <c r="I49" s="164"/>
      <c r="J49" s="164"/>
      <c r="K49" s="164">
        <f>'実質公債費比率（分子）の構造'!N$45</f>
        <v>484</v>
      </c>
      <c r="L49" s="164"/>
      <c r="M49" s="164"/>
      <c r="N49" s="164">
        <f>'実質公債費比率（分子）の構造'!O$45</f>
        <v>497</v>
      </c>
      <c r="O49" s="164"/>
      <c r="P49" s="164"/>
    </row>
    <row r="50" spans="1:16" x14ac:dyDescent="0.15">
      <c r="A50" s="164" t="s">
        <v>67</v>
      </c>
      <c r="B50" s="164" t="e">
        <f>NA()</f>
        <v>#N/A</v>
      </c>
      <c r="C50" s="164">
        <f>IF(ISNUMBER('実質公債費比率（分子）の構造'!K$53),'実質公債費比率（分子）の構造'!K$53,NA())</f>
        <v>236</v>
      </c>
      <c r="D50" s="164" t="e">
        <f>NA()</f>
        <v>#N/A</v>
      </c>
      <c r="E50" s="164" t="e">
        <f>NA()</f>
        <v>#N/A</v>
      </c>
      <c r="F50" s="164">
        <f>IF(ISNUMBER('実質公債費比率（分子）の構造'!L$53),'実質公債費比率（分子）の構造'!L$53,NA())</f>
        <v>289</v>
      </c>
      <c r="G50" s="164" t="e">
        <f>NA()</f>
        <v>#N/A</v>
      </c>
      <c r="H50" s="164" t="e">
        <f>NA()</f>
        <v>#N/A</v>
      </c>
      <c r="I50" s="164">
        <f>IF(ISNUMBER('実質公債費比率（分子）の構造'!M$53),'実質公債費比率（分子）の構造'!M$53,NA())</f>
        <v>312</v>
      </c>
      <c r="J50" s="164" t="e">
        <f>NA()</f>
        <v>#N/A</v>
      </c>
      <c r="K50" s="164" t="e">
        <f>NA()</f>
        <v>#N/A</v>
      </c>
      <c r="L50" s="164">
        <f>IF(ISNUMBER('実質公債費比率（分子）の構造'!N$53),'実質公債費比率（分子）の構造'!N$53,NA())</f>
        <v>317</v>
      </c>
      <c r="M50" s="164" t="e">
        <f>NA()</f>
        <v>#N/A</v>
      </c>
      <c r="N50" s="164" t="e">
        <f>NA()</f>
        <v>#N/A</v>
      </c>
      <c r="O50" s="164">
        <f>IF(ISNUMBER('実質公債費比率（分子）の構造'!O$53),'実質公債費比率（分子）の構造'!O$53,NA())</f>
        <v>354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5559</v>
      </c>
      <c r="E56" s="163"/>
      <c r="F56" s="163"/>
      <c r="G56" s="163">
        <f>'将来負担比率（分子）の構造'!J$52</f>
        <v>5745</v>
      </c>
      <c r="H56" s="163"/>
      <c r="I56" s="163"/>
      <c r="J56" s="163">
        <f>'将来負担比率（分子）の構造'!K$52</f>
        <v>5657</v>
      </c>
      <c r="K56" s="163"/>
      <c r="L56" s="163"/>
      <c r="M56" s="163">
        <f>'将来負担比率（分子）の構造'!L$52</f>
        <v>5719</v>
      </c>
      <c r="N56" s="163"/>
      <c r="O56" s="163"/>
      <c r="P56" s="163">
        <f>'将来負担比率（分子）の構造'!M$52</f>
        <v>5522</v>
      </c>
    </row>
    <row r="57" spans="1:16" x14ac:dyDescent="0.15">
      <c r="A57" s="163" t="s">
        <v>42</v>
      </c>
      <c r="B57" s="163"/>
      <c r="C57" s="163"/>
      <c r="D57" s="163">
        <f>'将来負担比率（分子）の構造'!I$51</f>
        <v>43</v>
      </c>
      <c r="E57" s="163"/>
      <c r="F57" s="163"/>
      <c r="G57" s="163">
        <f>'将来負担比率（分子）の構造'!J$51</f>
        <v>39</v>
      </c>
      <c r="H57" s="163"/>
      <c r="I57" s="163"/>
      <c r="J57" s="163">
        <f>'将来負担比率（分子）の構造'!K$51</f>
        <v>103</v>
      </c>
      <c r="K57" s="163"/>
      <c r="L57" s="163"/>
      <c r="M57" s="163">
        <f>'将来負担比率（分子）の構造'!L$51</f>
        <v>162</v>
      </c>
      <c r="N57" s="163"/>
      <c r="O57" s="163"/>
      <c r="P57" s="163">
        <f>'将来負担比率（分子）の構造'!M$51</f>
        <v>215</v>
      </c>
    </row>
    <row r="58" spans="1:16" x14ac:dyDescent="0.15">
      <c r="A58" s="163" t="s">
        <v>41</v>
      </c>
      <c r="B58" s="163"/>
      <c r="C58" s="163"/>
      <c r="D58" s="163">
        <f>'将来負担比率（分子）の構造'!I$50</f>
        <v>3221</v>
      </c>
      <c r="E58" s="163"/>
      <c r="F58" s="163"/>
      <c r="G58" s="163">
        <f>'将来負担比率（分子）の構造'!J$50</f>
        <v>3290</v>
      </c>
      <c r="H58" s="163"/>
      <c r="I58" s="163"/>
      <c r="J58" s="163">
        <f>'将来負担比率（分子）の構造'!K$50</f>
        <v>2905</v>
      </c>
      <c r="K58" s="163"/>
      <c r="L58" s="163"/>
      <c r="M58" s="163">
        <f>'将来負担比率（分子）の構造'!L$50</f>
        <v>2183</v>
      </c>
      <c r="N58" s="163"/>
      <c r="O58" s="163"/>
      <c r="P58" s="163">
        <f>'将来負担比率（分子）の構造'!M$50</f>
        <v>2019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396</v>
      </c>
      <c r="C62" s="163"/>
      <c r="D62" s="163"/>
      <c r="E62" s="163">
        <f>'将来負担比率（分子）の構造'!J$45</f>
        <v>394</v>
      </c>
      <c r="F62" s="163"/>
      <c r="G62" s="163"/>
      <c r="H62" s="163">
        <f>'将来負担比率（分子）の構造'!K$45</f>
        <v>403</v>
      </c>
      <c r="I62" s="163"/>
      <c r="J62" s="163"/>
      <c r="K62" s="163">
        <f>'将来負担比率（分子）の構造'!L$45</f>
        <v>404</v>
      </c>
      <c r="L62" s="163"/>
      <c r="M62" s="163"/>
      <c r="N62" s="163">
        <f>'将来負担比率（分子）の構造'!M$45</f>
        <v>377</v>
      </c>
      <c r="O62" s="163"/>
      <c r="P62" s="163"/>
    </row>
    <row r="63" spans="1:16" x14ac:dyDescent="0.15">
      <c r="A63" s="163" t="s">
        <v>34</v>
      </c>
      <c r="B63" s="163">
        <f>'将来負担比率（分子）の構造'!I$44</f>
        <v>323</v>
      </c>
      <c r="C63" s="163"/>
      <c r="D63" s="163"/>
      <c r="E63" s="163">
        <f>'将来負担比率（分子）の構造'!J$44</f>
        <v>326</v>
      </c>
      <c r="F63" s="163"/>
      <c r="G63" s="163"/>
      <c r="H63" s="163">
        <f>'将来負担比率（分子）の構造'!K$44</f>
        <v>430</v>
      </c>
      <c r="I63" s="163"/>
      <c r="J63" s="163"/>
      <c r="K63" s="163">
        <f>'将来負担比率（分子）の構造'!L$44</f>
        <v>558</v>
      </c>
      <c r="L63" s="163"/>
      <c r="M63" s="163"/>
      <c r="N63" s="163">
        <f>'将来負担比率（分子）の構造'!M$44</f>
        <v>540</v>
      </c>
      <c r="O63" s="163"/>
      <c r="P63" s="163"/>
    </row>
    <row r="64" spans="1:16" x14ac:dyDescent="0.15">
      <c r="A64" s="163" t="s">
        <v>33</v>
      </c>
      <c r="B64" s="163">
        <f>'将来負担比率（分子）の構造'!I$43</f>
        <v>2743</v>
      </c>
      <c r="C64" s="163"/>
      <c r="D64" s="163"/>
      <c r="E64" s="163">
        <f>'将来負担比率（分子）の構造'!J$43</f>
        <v>2890</v>
      </c>
      <c r="F64" s="163"/>
      <c r="G64" s="163"/>
      <c r="H64" s="163">
        <f>'将来負担比率（分子）の構造'!K$43</f>
        <v>2833</v>
      </c>
      <c r="I64" s="163"/>
      <c r="J64" s="163"/>
      <c r="K64" s="163">
        <f>'将来負担比率（分子）の構造'!L$43</f>
        <v>2771</v>
      </c>
      <c r="L64" s="163"/>
      <c r="M64" s="163"/>
      <c r="N64" s="163">
        <f>'将来負担比率（分子）の構造'!M$43</f>
        <v>2821</v>
      </c>
      <c r="O64" s="163"/>
      <c r="P64" s="163"/>
    </row>
    <row r="65" spans="1:16" x14ac:dyDescent="0.15">
      <c r="A65" s="163" t="s">
        <v>32</v>
      </c>
      <c r="B65" s="163">
        <f>'将来負担比率（分子）の構造'!I$42</f>
        <v>538</v>
      </c>
      <c r="C65" s="163"/>
      <c r="D65" s="163"/>
      <c r="E65" s="163">
        <f>'将来負担比率（分子）の構造'!J$42</f>
        <v>496</v>
      </c>
      <c r="F65" s="163"/>
      <c r="G65" s="163"/>
      <c r="H65" s="163">
        <f>'将来負担比率（分子）の構造'!K$42</f>
        <v>811</v>
      </c>
      <c r="I65" s="163"/>
      <c r="J65" s="163"/>
      <c r="K65" s="163">
        <f>'将来負担比率（分子）の構造'!L$42</f>
        <v>699</v>
      </c>
      <c r="L65" s="163"/>
      <c r="M65" s="163"/>
      <c r="N65" s="163">
        <f>'将来負担比率（分子）の構造'!M$42</f>
        <v>602</v>
      </c>
      <c r="O65" s="163"/>
      <c r="P65" s="163"/>
    </row>
    <row r="66" spans="1:16" x14ac:dyDescent="0.15">
      <c r="A66" s="163" t="s">
        <v>31</v>
      </c>
      <c r="B66" s="163">
        <f>'将来負担比率（分子）の構造'!I$41</f>
        <v>5714</v>
      </c>
      <c r="C66" s="163"/>
      <c r="D66" s="163"/>
      <c r="E66" s="163">
        <f>'将来負担比率（分子）の構造'!J$41</f>
        <v>6266</v>
      </c>
      <c r="F66" s="163"/>
      <c r="G66" s="163"/>
      <c r="H66" s="163">
        <f>'将来負担比率（分子）の構造'!K$41</f>
        <v>6362</v>
      </c>
      <c r="I66" s="163"/>
      <c r="J66" s="163"/>
      <c r="K66" s="163">
        <f>'将来負担比率（分子）の構造'!L$41</f>
        <v>6893</v>
      </c>
      <c r="L66" s="163"/>
      <c r="M66" s="163"/>
      <c r="N66" s="163">
        <f>'将来負担比率（分子）の構造'!M$41</f>
        <v>6995</v>
      </c>
      <c r="O66" s="163"/>
      <c r="P66" s="163"/>
    </row>
    <row r="67" spans="1:16" x14ac:dyDescent="0.15">
      <c r="A67" s="163" t="s">
        <v>71</v>
      </c>
      <c r="B67" s="163" t="e">
        <f>NA()</f>
        <v>#N/A</v>
      </c>
      <c r="C67" s="163">
        <f>IF(ISNUMBER('将来負担比率（分子）の構造'!I$53), IF('将来負担比率（分子）の構造'!I$53 &lt; 0, 0, '将来負担比率（分子）の構造'!I$53), NA())</f>
        <v>891</v>
      </c>
      <c r="D67" s="163" t="e">
        <f>NA()</f>
        <v>#N/A</v>
      </c>
      <c r="E67" s="163" t="e">
        <f>NA()</f>
        <v>#N/A</v>
      </c>
      <c r="F67" s="163">
        <f>IF(ISNUMBER('将来負担比率（分子）の構造'!J$53), IF('将来負担比率（分子）の構造'!J$53 &lt; 0, 0, '将来負担比率（分子）の構造'!J$53), NA())</f>
        <v>1298</v>
      </c>
      <c r="G67" s="163" t="e">
        <f>NA()</f>
        <v>#N/A</v>
      </c>
      <c r="H67" s="163" t="e">
        <f>NA()</f>
        <v>#N/A</v>
      </c>
      <c r="I67" s="163">
        <f>IF(ISNUMBER('将来負担比率（分子）の構造'!K$53), IF('将来負担比率（分子）の構造'!K$53 &lt; 0, 0, '将来負担比率（分子）の構造'!K$53), NA())</f>
        <v>2174</v>
      </c>
      <c r="J67" s="163" t="e">
        <f>NA()</f>
        <v>#N/A</v>
      </c>
      <c r="K67" s="163" t="e">
        <f>NA()</f>
        <v>#N/A</v>
      </c>
      <c r="L67" s="163">
        <f>IF(ISNUMBER('将来負担比率（分子）の構造'!L$53), IF('将来負担比率（分子）の構造'!L$53 &lt; 0, 0, '将来負担比率（分子）の構造'!L$53), NA())</f>
        <v>3261</v>
      </c>
      <c r="M67" s="163" t="e">
        <f>NA()</f>
        <v>#N/A</v>
      </c>
      <c r="N67" s="163" t="e">
        <f>NA()</f>
        <v>#N/A</v>
      </c>
      <c r="O67" s="163">
        <f>IF(ISNUMBER('将来負担比率（分子）の構造'!M$53), IF('将来負担比率（分子）の構造'!M$53 &lt; 0, 0, '将来負担比率（分子）の構造'!M$53), NA())</f>
        <v>3578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1151</v>
      </c>
      <c r="C72" s="167">
        <f>基金残高に係る経年分析!G55</f>
        <v>890</v>
      </c>
      <c r="D72" s="167">
        <f>基金残高に係る経年分析!H55</f>
        <v>743</v>
      </c>
    </row>
    <row r="73" spans="1:16" x14ac:dyDescent="0.15">
      <c r="A73" s="166" t="s">
        <v>74</v>
      </c>
      <c r="B73" s="167">
        <f>基金残高に係る経年分析!F56</f>
        <v>96</v>
      </c>
      <c r="C73" s="167">
        <f>基金残高に係る経年分析!G56</f>
        <v>124</v>
      </c>
      <c r="D73" s="167">
        <f>基金残高に係る経年分析!H56</f>
        <v>144</v>
      </c>
    </row>
    <row r="74" spans="1:16" x14ac:dyDescent="0.15">
      <c r="A74" s="166" t="s">
        <v>75</v>
      </c>
      <c r="B74" s="167">
        <f>基金残高に係る経年分析!F57</f>
        <v>1427</v>
      </c>
      <c r="C74" s="167">
        <f>基金残高に係る経年分析!G57</f>
        <v>978</v>
      </c>
      <c r="D74" s="167">
        <f>基金残高に係る経年分析!H57</f>
        <v>909</v>
      </c>
    </row>
  </sheetData>
  <sheetProtection algorithmName="SHA-512" hashValue="Oux4NQO0g6RN/g4dmZW5udlSumzNExRmuO+GgHGfGIgp/M3W0xmwn9o4AIJVr27XD5wC1nm9TKjm3WXnlSvttA==" saltValue="DJuAc8QfLV1c5e0GXjPq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1" workbookViewId="0">
      <selection activeCell="AD30" sqref="AD30:AK30"/>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1693366</v>
      </c>
      <c r="S5" s="674"/>
      <c r="T5" s="674"/>
      <c r="U5" s="674"/>
      <c r="V5" s="674"/>
      <c r="W5" s="674"/>
      <c r="X5" s="674"/>
      <c r="Y5" s="702"/>
      <c r="Z5" s="715">
        <v>23.5</v>
      </c>
      <c r="AA5" s="715"/>
      <c r="AB5" s="715"/>
      <c r="AC5" s="715"/>
      <c r="AD5" s="716">
        <v>1693366</v>
      </c>
      <c r="AE5" s="716"/>
      <c r="AF5" s="716"/>
      <c r="AG5" s="716"/>
      <c r="AH5" s="716"/>
      <c r="AI5" s="716"/>
      <c r="AJ5" s="716"/>
      <c r="AK5" s="716"/>
      <c r="AL5" s="703">
        <v>44.7</v>
      </c>
      <c r="AM5" s="686"/>
      <c r="AN5" s="686"/>
      <c r="AO5" s="704"/>
      <c r="AP5" s="676" t="s">
        <v>216</v>
      </c>
      <c r="AQ5" s="677"/>
      <c r="AR5" s="677"/>
      <c r="AS5" s="677"/>
      <c r="AT5" s="677"/>
      <c r="AU5" s="677"/>
      <c r="AV5" s="677"/>
      <c r="AW5" s="677"/>
      <c r="AX5" s="677"/>
      <c r="AY5" s="677"/>
      <c r="AZ5" s="677"/>
      <c r="BA5" s="677"/>
      <c r="BB5" s="677"/>
      <c r="BC5" s="677"/>
      <c r="BD5" s="677"/>
      <c r="BE5" s="677"/>
      <c r="BF5" s="678"/>
      <c r="BG5" s="627">
        <v>1693307</v>
      </c>
      <c r="BH5" s="628"/>
      <c r="BI5" s="628"/>
      <c r="BJ5" s="628"/>
      <c r="BK5" s="628"/>
      <c r="BL5" s="628"/>
      <c r="BM5" s="628"/>
      <c r="BN5" s="629"/>
      <c r="BO5" s="663">
        <v>100</v>
      </c>
      <c r="BP5" s="663"/>
      <c r="BQ5" s="663"/>
      <c r="BR5" s="663"/>
      <c r="BS5" s="664" t="s">
        <v>121</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24" t="s">
        <v>220</v>
      </c>
      <c r="C6" s="625"/>
      <c r="D6" s="625"/>
      <c r="E6" s="625"/>
      <c r="F6" s="625"/>
      <c r="G6" s="625"/>
      <c r="H6" s="625"/>
      <c r="I6" s="625"/>
      <c r="J6" s="625"/>
      <c r="K6" s="625"/>
      <c r="L6" s="625"/>
      <c r="M6" s="625"/>
      <c r="N6" s="625"/>
      <c r="O6" s="625"/>
      <c r="P6" s="625"/>
      <c r="Q6" s="626"/>
      <c r="R6" s="627">
        <v>73733</v>
      </c>
      <c r="S6" s="628"/>
      <c r="T6" s="628"/>
      <c r="U6" s="628"/>
      <c r="V6" s="628"/>
      <c r="W6" s="628"/>
      <c r="X6" s="628"/>
      <c r="Y6" s="629"/>
      <c r="Z6" s="663">
        <v>1</v>
      </c>
      <c r="AA6" s="663"/>
      <c r="AB6" s="663"/>
      <c r="AC6" s="663"/>
      <c r="AD6" s="664">
        <v>73733</v>
      </c>
      <c r="AE6" s="664"/>
      <c r="AF6" s="664"/>
      <c r="AG6" s="664"/>
      <c r="AH6" s="664"/>
      <c r="AI6" s="664"/>
      <c r="AJ6" s="664"/>
      <c r="AK6" s="664"/>
      <c r="AL6" s="630">
        <v>1.9</v>
      </c>
      <c r="AM6" s="631"/>
      <c r="AN6" s="631"/>
      <c r="AO6" s="665"/>
      <c r="AP6" s="624" t="s">
        <v>221</v>
      </c>
      <c r="AQ6" s="625"/>
      <c r="AR6" s="625"/>
      <c r="AS6" s="625"/>
      <c r="AT6" s="625"/>
      <c r="AU6" s="625"/>
      <c r="AV6" s="625"/>
      <c r="AW6" s="625"/>
      <c r="AX6" s="625"/>
      <c r="AY6" s="625"/>
      <c r="AZ6" s="625"/>
      <c r="BA6" s="625"/>
      <c r="BB6" s="625"/>
      <c r="BC6" s="625"/>
      <c r="BD6" s="625"/>
      <c r="BE6" s="625"/>
      <c r="BF6" s="626"/>
      <c r="BG6" s="627">
        <v>1693307</v>
      </c>
      <c r="BH6" s="628"/>
      <c r="BI6" s="628"/>
      <c r="BJ6" s="628"/>
      <c r="BK6" s="628"/>
      <c r="BL6" s="628"/>
      <c r="BM6" s="628"/>
      <c r="BN6" s="629"/>
      <c r="BO6" s="663">
        <v>100</v>
      </c>
      <c r="BP6" s="663"/>
      <c r="BQ6" s="663"/>
      <c r="BR6" s="663"/>
      <c r="BS6" s="664" t="s">
        <v>121</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80786</v>
      </c>
      <c r="CS6" s="628"/>
      <c r="CT6" s="628"/>
      <c r="CU6" s="628"/>
      <c r="CV6" s="628"/>
      <c r="CW6" s="628"/>
      <c r="CX6" s="628"/>
      <c r="CY6" s="629"/>
      <c r="CZ6" s="703">
        <v>1.1000000000000001</v>
      </c>
      <c r="DA6" s="686"/>
      <c r="DB6" s="686"/>
      <c r="DC6" s="705"/>
      <c r="DD6" s="633" t="s">
        <v>121</v>
      </c>
      <c r="DE6" s="628"/>
      <c r="DF6" s="628"/>
      <c r="DG6" s="628"/>
      <c r="DH6" s="628"/>
      <c r="DI6" s="628"/>
      <c r="DJ6" s="628"/>
      <c r="DK6" s="628"/>
      <c r="DL6" s="628"/>
      <c r="DM6" s="628"/>
      <c r="DN6" s="628"/>
      <c r="DO6" s="628"/>
      <c r="DP6" s="629"/>
      <c r="DQ6" s="633">
        <v>80786</v>
      </c>
      <c r="DR6" s="628"/>
      <c r="DS6" s="628"/>
      <c r="DT6" s="628"/>
      <c r="DU6" s="628"/>
      <c r="DV6" s="628"/>
      <c r="DW6" s="628"/>
      <c r="DX6" s="628"/>
      <c r="DY6" s="628"/>
      <c r="DZ6" s="628"/>
      <c r="EA6" s="628"/>
      <c r="EB6" s="628"/>
      <c r="EC6" s="662"/>
    </row>
    <row r="7" spans="2:143" ht="11.25" customHeight="1" x14ac:dyDescent="0.15">
      <c r="B7" s="624" t="s">
        <v>223</v>
      </c>
      <c r="C7" s="625"/>
      <c r="D7" s="625"/>
      <c r="E7" s="625"/>
      <c r="F7" s="625"/>
      <c r="G7" s="625"/>
      <c r="H7" s="625"/>
      <c r="I7" s="625"/>
      <c r="J7" s="625"/>
      <c r="K7" s="625"/>
      <c r="L7" s="625"/>
      <c r="M7" s="625"/>
      <c r="N7" s="625"/>
      <c r="O7" s="625"/>
      <c r="P7" s="625"/>
      <c r="Q7" s="626"/>
      <c r="R7" s="627">
        <v>543</v>
      </c>
      <c r="S7" s="628"/>
      <c r="T7" s="628"/>
      <c r="U7" s="628"/>
      <c r="V7" s="628"/>
      <c r="W7" s="628"/>
      <c r="X7" s="628"/>
      <c r="Y7" s="629"/>
      <c r="Z7" s="663">
        <v>0</v>
      </c>
      <c r="AA7" s="663"/>
      <c r="AB7" s="663"/>
      <c r="AC7" s="663"/>
      <c r="AD7" s="664">
        <v>543</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612241</v>
      </c>
      <c r="BH7" s="628"/>
      <c r="BI7" s="628"/>
      <c r="BJ7" s="628"/>
      <c r="BK7" s="628"/>
      <c r="BL7" s="628"/>
      <c r="BM7" s="628"/>
      <c r="BN7" s="629"/>
      <c r="BO7" s="663">
        <v>36.200000000000003</v>
      </c>
      <c r="BP7" s="663"/>
      <c r="BQ7" s="663"/>
      <c r="BR7" s="663"/>
      <c r="BS7" s="664" t="s">
        <v>121</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991592</v>
      </c>
      <c r="CS7" s="628"/>
      <c r="CT7" s="628"/>
      <c r="CU7" s="628"/>
      <c r="CV7" s="628"/>
      <c r="CW7" s="628"/>
      <c r="CX7" s="628"/>
      <c r="CY7" s="629"/>
      <c r="CZ7" s="663">
        <v>14</v>
      </c>
      <c r="DA7" s="663"/>
      <c r="DB7" s="663"/>
      <c r="DC7" s="663"/>
      <c r="DD7" s="633">
        <v>11620</v>
      </c>
      <c r="DE7" s="628"/>
      <c r="DF7" s="628"/>
      <c r="DG7" s="628"/>
      <c r="DH7" s="628"/>
      <c r="DI7" s="628"/>
      <c r="DJ7" s="628"/>
      <c r="DK7" s="628"/>
      <c r="DL7" s="628"/>
      <c r="DM7" s="628"/>
      <c r="DN7" s="628"/>
      <c r="DO7" s="628"/>
      <c r="DP7" s="629"/>
      <c r="DQ7" s="633">
        <v>813998</v>
      </c>
      <c r="DR7" s="628"/>
      <c r="DS7" s="628"/>
      <c r="DT7" s="628"/>
      <c r="DU7" s="628"/>
      <c r="DV7" s="628"/>
      <c r="DW7" s="628"/>
      <c r="DX7" s="628"/>
      <c r="DY7" s="628"/>
      <c r="DZ7" s="628"/>
      <c r="EA7" s="628"/>
      <c r="EB7" s="628"/>
      <c r="EC7" s="662"/>
    </row>
    <row r="8" spans="2:143" ht="11.25" customHeight="1" x14ac:dyDescent="0.15">
      <c r="B8" s="624" t="s">
        <v>226</v>
      </c>
      <c r="C8" s="625"/>
      <c r="D8" s="625"/>
      <c r="E8" s="625"/>
      <c r="F8" s="625"/>
      <c r="G8" s="625"/>
      <c r="H8" s="625"/>
      <c r="I8" s="625"/>
      <c r="J8" s="625"/>
      <c r="K8" s="625"/>
      <c r="L8" s="625"/>
      <c r="M8" s="625"/>
      <c r="N8" s="625"/>
      <c r="O8" s="625"/>
      <c r="P8" s="625"/>
      <c r="Q8" s="626"/>
      <c r="R8" s="627">
        <v>8662</v>
      </c>
      <c r="S8" s="628"/>
      <c r="T8" s="628"/>
      <c r="U8" s="628"/>
      <c r="V8" s="628"/>
      <c r="W8" s="628"/>
      <c r="X8" s="628"/>
      <c r="Y8" s="629"/>
      <c r="Z8" s="663">
        <v>0.1</v>
      </c>
      <c r="AA8" s="663"/>
      <c r="AB8" s="663"/>
      <c r="AC8" s="663"/>
      <c r="AD8" s="664">
        <v>8662</v>
      </c>
      <c r="AE8" s="664"/>
      <c r="AF8" s="664"/>
      <c r="AG8" s="664"/>
      <c r="AH8" s="664"/>
      <c r="AI8" s="664"/>
      <c r="AJ8" s="664"/>
      <c r="AK8" s="664"/>
      <c r="AL8" s="630">
        <v>0.2</v>
      </c>
      <c r="AM8" s="631"/>
      <c r="AN8" s="631"/>
      <c r="AO8" s="665"/>
      <c r="AP8" s="624" t="s">
        <v>227</v>
      </c>
      <c r="AQ8" s="625"/>
      <c r="AR8" s="625"/>
      <c r="AS8" s="625"/>
      <c r="AT8" s="625"/>
      <c r="AU8" s="625"/>
      <c r="AV8" s="625"/>
      <c r="AW8" s="625"/>
      <c r="AX8" s="625"/>
      <c r="AY8" s="625"/>
      <c r="AZ8" s="625"/>
      <c r="BA8" s="625"/>
      <c r="BB8" s="625"/>
      <c r="BC8" s="625"/>
      <c r="BD8" s="625"/>
      <c r="BE8" s="625"/>
      <c r="BF8" s="626"/>
      <c r="BG8" s="627">
        <v>19578</v>
      </c>
      <c r="BH8" s="628"/>
      <c r="BI8" s="628"/>
      <c r="BJ8" s="628"/>
      <c r="BK8" s="628"/>
      <c r="BL8" s="628"/>
      <c r="BM8" s="628"/>
      <c r="BN8" s="629"/>
      <c r="BO8" s="663">
        <v>1.2</v>
      </c>
      <c r="BP8" s="663"/>
      <c r="BQ8" s="663"/>
      <c r="BR8" s="663"/>
      <c r="BS8" s="664" t="s">
        <v>121</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2220796</v>
      </c>
      <c r="CS8" s="628"/>
      <c r="CT8" s="628"/>
      <c r="CU8" s="628"/>
      <c r="CV8" s="628"/>
      <c r="CW8" s="628"/>
      <c r="CX8" s="628"/>
      <c r="CY8" s="629"/>
      <c r="CZ8" s="663">
        <v>31.3</v>
      </c>
      <c r="DA8" s="663"/>
      <c r="DB8" s="663"/>
      <c r="DC8" s="663"/>
      <c r="DD8" s="633">
        <v>51520</v>
      </c>
      <c r="DE8" s="628"/>
      <c r="DF8" s="628"/>
      <c r="DG8" s="628"/>
      <c r="DH8" s="628"/>
      <c r="DI8" s="628"/>
      <c r="DJ8" s="628"/>
      <c r="DK8" s="628"/>
      <c r="DL8" s="628"/>
      <c r="DM8" s="628"/>
      <c r="DN8" s="628"/>
      <c r="DO8" s="628"/>
      <c r="DP8" s="629"/>
      <c r="DQ8" s="633">
        <v>1094105</v>
      </c>
      <c r="DR8" s="628"/>
      <c r="DS8" s="628"/>
      <c r="DT8" s="628"/>
      <c r="DU8" s="628"/>
      <c r="DV8" s="628"/>
      <c r="DW8" s="628"/>
      <c r="DX8" s="628"/>
      <c r="DY8" s="628"/>
      <c r="DZ8" s="628"/>
      <c r="EA8" s="628"/>
      <c r="EB8" s="628"/>
      <c r="EC8" s="662"/>
    </row>
    <row r="9" spans="2:143" ht="11.25" customHeight="1" x14ac:dyDescent="0.15">
      <c r="B9" s="624" t="s">
        <v>229</v>
      </c>
      <c r="C9" s="625"/>
      <c r="D9" s="625"/>
      <c r="E9" s="625"/>
      <c r="F9" s="625"/>
      <c r="G9" s="625"/>
      <c r="H9" s="625"/>
      <c r="I9" s="625"/>
      <c r="J9" s="625"/>
      <c r="K9" s="625"/>
      <c r="L9" s="625"/>
      <c r="M9" s="625"/>
      <c r="N9" s="625"/>
      <c r="O9" s="625"/>
      <c r="P9" s="625"/>
      <c r="Q9" s="626"/>
      <c r="R9" s="627">
        <v>11197</v>
      </c>
      <c r="S9" s="628"/>
      <c r="T9" s="628"/>
      <c r="U9" s="628"/>
      <c r="V9" s="628"/>
      <c r="W9" s="628"/>
      <c r="X9" s="628"/>
      <c r="Y9" s="629"/>
      <c r="Z9" s="663">
        <v>0.2</v>
      </c>
      <c r="AA9" s="663"/>
      <c r="AB9" s="663"/>
      <c r="AC9" s="663"/>
      <c r="AD9" s="664">
        <v>11197</v>
      </c>
      <c r="AE9" s="664"/>
      <c r="AF9" s="664"/>
      <c r="AG9" s="664"/>
      <c r="AH9" s="664"/>
      <c r="AI9" s="664"/>
      <c r="AJ9" s="664"/>
      <c r="AK9" s="664"/>
      <c r="AL9" s="630">
        <v>0.3</v>
      </c>
      <c r="AM9" s="631"/>
      <c r="AN9" s="631"/>
      <c r="AO9" s="665"/>
      <c r="AP9" s="624" t="s">
        <v>230</v>
      </c>
      <c r="AQ9" s="625"/>
      <c r="AR9" s="625"/>
      <c r="AS9" s="625"/>
      <c r="AT9" s="625"/>
      <c r="AU9" s="625"/>
      <c r="AV9" s="625"/>
      <c r="AW9" s="625"/>
      <c r="AX9" s="625"/>
      <c r="AY9" s="625"/>
      <c r="AZ9" s="625"/>
      <c r="BA9" s="625"/>
      <c r="BB9" s="625"/>
      <c r="BC9" s="625"/>
      <c r="BD9" s="625"/>
      <c r="BE9" s="625"/>
      <c r="BF9" s="626"/>
      <c r="BG9" s="627">
        <v>493471</v>
      </c>
      <c r="BH9" s="628"/>
      <c r="BI9" s="628"/>
      <c r="BJ9" s="628"/>
      <c r="BK9" s="628"/>
      <c r="BL9" s="628"/>
      <c r="BM9" s="628"/>
      <c r="BN9" s="629"/>
      <c r="BO9" s="663">
        <v>29.1</v>
      </c>
      <c r="BP9" s="663"/>
      <c r="BQ9" s="663"/>
      <c r="BR9" s="663"/>
      <c r="BS9" s="664" t="s">
        <v>121</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503306</v>
      </c>
      <c r="CS9" s="628"/>
      <c r="CT9" s="628"/>
      <c r="CU9" s="628"/>
      <c r="CV9" s="628"/>
      <c r="CW9" s="628"/>
      <c r="CX9" s="628"/>
      <c r="CY9" s="629"/>
      <c r="CZ9" s="663">
        <v>7.1</v>
      </c>
      <c r="DA9" s="663"/>
      <c r="DB9" s="663"/>
      <c r="DC9" s="663"/>
      <c r="DD9" s="633">
        <v>26911</v>
      </c>
      <c r="DE9" s="628"/>
      <c r="DF9" s="628"/>
      <c r="DG9" s="628"/>
      <c r="DH9" s="628"/>
      <c r="DI9" s="628"/>
      <c r="DJ9" s="628"/>
      <c r="DK9" s="628"/>
      <c r="DL9" s="628"/>
      <c r="DM9" s="628"/>
      <c r="DN9" s="628"/>
      <c r="DO9" s="628"/>
      <c r="DP9" s="629"/>
      <c r="DQ9" s="633">
        <v>452689</v>
      </c>
      <c r="DR9" s="628"/>
      <c r="DS9" s="628"/>
      <c r="DT9" s="628"/>
      <c r="DU9" s="628"/>
      <c r="DV9" s="628"/>
      <c r="DW9" s="628"/>
      <c r="DX9" s="628"/>
      <c r="DY9" s="628"/>
      <c r="DZ9" s="628"/>
      <c r="EA9" s="628"/>
      <c r="EB9" s="628"/>
      <c r="EC9" s="662"/>
    </row>
    <row r="10" spans="2:143" ht="11.25" customHeight="1" x14ac:dyDescent="0.15">
      <c r="B10" s="624" t="s">
        <v>232</v>
      </c>
      <c r="C10" s="625"/>
      <c r="D10" s="625"/>
      <c r="E10" s="625"/>
      <c r="F10" s="625"/>
      <c r="G10" s="625"/>
      <c r="H10" s="625"/>
      <c r="I10" s="625"/>
      <c r="J10" s="625"/>
      <c r="K10" s="625"/>
      <c r="L10" s="625"/>
      <c r="M10" s="625"/>
      <c r="N10" s="625"/>
      <c r="O10" s="625"/>
      <c r="P10" s="625"/>
      <c r="Q10" s="626"/>
      <c r="R10" s="627" t="s">
        <v>121</v>
      </c>
      <c r="S10" s="628"/>
      <c r="T10" s="628"/>
      <c r="U10" s="628"/>
      <c r="V10" s="628"/>
      <c r="W10" s="628"/>
      <c r="X10" s="628"/>
      <c r="Y10" s="629"/>
      <c r="Z10" s="663" t="s">
        <v>121</v>
      </c>
      <c r="AA10" s="663"/>
      <c r="AB10" s="663"/>
      <c r="AC10" s="663"/>
      <c r="AD10" s="664" t="s">
        <v>121</v>
      </c>
      <c r="AE10" s="664"/>
      <c r="AF10" s="664"/>
      <c r="AG10" s="664"/>
      <c r="AH10" s="664"/>
      <c r="AI10" s="664"/>
      <c r="AJ10" s="664"/>
      <c r="AK10" s="664"/>
      <c r="AL10" s="630" t="s">
        <v>121</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36454</v>
      </c>
      <c r="BH10" s="628"/>
      <c r="BI10" s="628"/>
      <c r="BJ10" s="628"/>
      <c r="BK10" s="628"/>
      <c r="BL10" s="628"/>
      <c r="BM10" s="628"/>
      <c r="BN10" s="629"/>
      <c r="BO10" s="663">
        <v>2.2000000000000002</v>
      </c>
      <c r="BP10" s="663"/>
      <c r="BQ10" s="663"/>
      <c r="BR10" s="663"/>
      <c r="BS10" s="664" t="s">
        <v>121</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v>9261</v>
      </c>
      <c r="CS10" s="628"/>
      <c r="CT10" s="628"/>
      <c r="CU10" s="628"/>
      <c r="CV10" s="628"/>
      <c r="CW10" s="628"/>
      <c r="CX10" s="628"/>
      <c r="CY10" s="629"/>
      <c r="CZ10" s="663">
        <v>0.1</v>
      </c>
      <c r="DA10" s="663"/>
      <c r="DB10" s="663"/>
      <c r="DC10" s="663"/>
      <c r="DD10" s="633" t="s">
        <v>121</v>
      </c>
      <c r="DE10" s="628"/>
      <c r="DF10" s="628"/>
      <c r="DG10" s="628"/>
      <c r="DH10" s="628"/>
      <c r="DI10" s="628"/>
      <c r="DJ10" s="628"/>
      <c r="DK10" s="628"/>
      <c r="DL10" s="628"/>
      <c r="DM10" s="628"/>
      <c r="DN10" s="628"/>
      <c r="DO10" s="628"/>
      <c r="DP10" s="629"/>
      <c r="DQ10" s="633">
        <v>9115</v>
      </c>
      <c r="DR10" s="628"/>
      <c r="DS10" s="628"/>
      <c r="DT10" s="628"/>
      <c r="DU10" s="628"/>
      <c r="DV10" s="628"/>
      <c r="DW10" s="628"/>
      <c r="DX10" s="628"/>
      <c r="DY10" s="628"/>
      <c r="DZ10" s="628"/>
      <c r="EA10" s="628"/>
      <c r="EB10" s="628"/>
      <c r="EC10" s="662"/>
    </row>
    <row r="11" spans="2:143" ht="11.25" customHeight="1" x14ac:dyDescent="0.15">
      <c r="B11" s="624" t="s">
        <v>235</v>
      </c>
      <c r="C11" s="625"/>
      <c r="D11" s="625"/>
      <c r="E11" s="625"/>
      <c r="F11" s="625"/>
      <c r="G11" s="625"/>
      <c r="H11" s="625"/>
      <c r="I11" s="625"/>
      <c r="J11" s="625"/>
      <c r="K11" s="625"/>
      <c r="L11" s="625"/>
      <c r="M11" s="625"/>
      <c r="N11" s="625"/>
      <c r="O11" s="625"/>
      <c r="P11" s="625"/>
      <c r="Q11" s="626"/>
      <c r="R11" s="627">
        <v>325847</v>
      </c>
      <c r="S11" s="628"/>
      <c r="T11" s="628"/>
      <c r="U11" s="628"/>
      <c r="V11" s="628"/>
      <c r="W11" s="628"/>
      <c r="X11" s="628"/>
      <c r="Y11" s="629"/>
      <c r="Z11" s="630">
        <v>4.5</v>
      </c>
      <c r="AA11" s="631"/>
      <c r="AB11" s="631"/>
      <c r="AC11" s="632"/>
      <c r="AD11" s="633">
        <v>325847</v>
      </c>
      <c r="AE11" s="628"/>
      <c r="AF11" s="628"/>
      <c r="AG11" s="628"/>
      <c r="AH11" s="628"/>
      <c r="AI11" s="628"/>
      <c r="AJ11" s="628"/>
      <c r="AK11" s="629"/>
      <c r="AL11" s="630">
        <v>8.6</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62738</v>
      </c>
      <c r="BH11" s="628"/>
      <c r="BI11" s="628"/>
      <c r="BJ11" s="628"/>
      <c r="BK11" s="628"/>
      <c r="BL11" s="628"/>
      <c r="BM11" s="628"/>
      <c r="BN11" s="629"/>
      <c r="BO11" s="663">
        <v>3.7</v>
      </c>
      <c r="BP11" s="663"/>
      <c r="BQ11" s="663"/>
      <c r="BR11" s="663"/>
      <c r="BS11" s="664" t="s">
        <v>121</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528715</v>
      </c>
      <c r="CS11" s="628"/>
      <c r="CT11" s="628"/>
      <c r="CU11" s="628"/>
      <c r="CV11" s="628"/>
      <c r="CW11" s="628"/>
      <c r="CX11" s="628"/>
      <c r="CY11" s="629"/>
      <c r="CZ11" s="663">
        <v>7.5</v>
      </c>
      <c r="DA11" s="663"/>
      <c r="DB11" s="663"/>
      <c r="DC11" s="663"/>
      <c r="DD11" s="633">
        <v>236447</v>
      </c>
      <c r="DE11" s="628"/>
      <c r="DF11" s="628"/>
      <c r="DG11" s="628"/>
      <c r="DH11" s="628"/>
      <c r="DI11" s="628"/>
      <c r="DJ11" s="628"/>
      <c r="DK11" s="628"/>
      <c r="DL11" s="628"/>
      <c r="DM11" s="628"/>
      <c r="DN11" s="628"/>
      <c r="DO11" s="628"/>
      <c r="DP11" s="629"/>
      <c r="DQ11" s="633">
        <v>208096</v>
      </c>
      <c r="DR11" s="628"/>
      <c r="DS11" s="628"/>
      <c r="DT11" s="628"/>
      <c r="DU11" s="628"/>
      <c r="DV11" s="628"/>
      <c r="DW11" s="628"/>
      <c r="DX11" s="628"/>
      <c r="DY11" s="628"/>
      <c r="DZ11" s="628"/>
      <c r="EA11" s="628"/>
      <c r="EB11" s="628"/>
      <c r="EC11" s="662"/>
    </row>
    <row r="12" spans="2:143" ht="11.25" customHeight="1" x14ac:dyDescent="0.15">
      <c r="B12" s="624" t="s">
        <v>238</v>
      </c>
      <c r="C12" s="625"/>
      <c r="D12" s="625"/>
      <c r="E12" s="625"/>
      <c r="F12" s="625"/>
      <c r="G12" s="625"/>
      <c r="H12" s="625"/>
      <c r="I12" s="625"/>
      <c r="J12" s="625"/>
      <c r="K12" s="625"/>
      <c r="L12" s="625"/>
      <c r="M12" s="625"/>
      <c r="N12" s="625"/>
      <c r="O12" s="625"/>
      <c r="P12" s="625"/>
      <c r="Q12" s="626"/>
      <c r="R12" s="627" t="s">
        <v>121</v>
      </c>
      <c r="S12" s="628"/>
      <c r="T12" s="628"/>
      <c r="U12" s="628"/>
      <c r="V12" s="628"/>
      <c r="W12" s="628"/>
      <c r="X12" s="628"/>
      <c r="Y12" s="629"/>
      <c r="Z12" s="663" t="s">
        <v>121</v>
      </c>
      <c r="AA12" s="663"/>
      <c r="AB12" s="663"/>
      <c r="AC12" s="663"/>
      <c r="AD12" s="664" t="s">
        <v>121</v>
      </c>
      <c r="AE12" s="664"/>
      <c r="AF12" s="664"/>
      <c r="AG12" s="664"/>
      <c r="AH12" s="664"/>
      <c r="AI12" s="664"/>
      <c r="AJ12" s="664"/>
      <c r="AK12" s="664"/>
      <c r="AL12" s="630" t="s">
        <v>121</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917665</v>
      </c>
      <c r="BH12" s="628"/>
      <c r="BI12" s="628"/>
      <c r="BJ12" s="628"/>
      <c r="BK12" s="628"/>
      <c r="BL12" s="628"/>
      <c r="BM12" s="628"/>
      <c r="BN12" s="629"/>
      <c r="BO12" s="663">
        <v>54.2</v>
      </c>
      <c r="BP12" s="663"/>
      <c r="BQ12" s="663"/>
      <c r="BR12" s="663"/>
      <c r="BS12" s="664" t="s">
        <v>121</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164569</v>
      </c>
      <c r="CS12" s="628"/>
      <c r="CT12" s="628"/>
      <c r="CU12" s="628"/>
      <c r="CV12" s="628"/>
      <c r="CW12" s="628"/>
      <c r="CX12" s="628"/>
      <c r="CY12" s="629"/>
      <c r="CZ12" s="663">
        <v>2.2999999999999998</v>
      </c>
      <c r="DA12" s="663"/>
      <c r="DB12" s="663"/>
      <c r="DC12" s="663"/>
      <c r="DD12" s="633">
        <v>196</v>
      </c>
      <c r="DE12" s="628"/>
      <c r="DF12" s="628"/>
      <c r="DG12" s="628"/>
      <c r="DH12" s="628"/>
      <c r="DI12" s="628"/>
      <c r="DJ12" s="628"/>
      <c r="DK12" s="628"/>
      <c r="DL12" s="628"/>
      <c r="DM12" s="628"/>
      <c r="DN12" s="628"/>
      <c r="DO12" s="628"/>
      <c r="DP12" s="629"/>
      <c r="DQ12" s="633">
        <v>73486</v>
      </c>
      <c r="DR12" s="628"/>
      <c r="DS12" s="628"/>
      <c r="DT12" s="628"/>
      <c r="DU12" s="628"/>
      <c r="DV12" s="628"/>
      <c r="DW12" s="628"/>
      <c r="DX12" s="628"/>
      <c r="DY12" s="628"/>
      <c r="DZ12" s="628"/>
      <c r="EA12" s="628"/>
      <c r="EB12" s="628"/>
      <c r="EC12" s="662"/>
    </row>
    <row r="13" spans="2:143" ht="11.25" customHeight="1" x14ac:dyDescent="0.15">
      <c r="B13" s="624" t="s">
        <v>241</v>
      </c>
      <c r="C13" s="625"/>
      <c r="D13" s="625"/>
      <c r="E13" s="625"/>
      <c r="F13" s="625"/>
      <c r="G13" s="625"/>
      <c r="H13" s="625"/>
      <c r="I13" s="625"/>
      <c r="J13" s="625"/>
      <c r="K13" s="625"/>
      <c r="L13" s="625"/>
      <c r="M13" s="625"/>
      <c r="N13" s="625"/>
      <c r="O13" s="625"/>
      <c r="P13" s="625"/>
      <c r="Q13" s="626"/>
      <c r="R13" s="627" t="s">
        <v>121</v>
      </c>
      <c r="S13" s="628"/>
      <c r="T13" s="628"/>
      <c r="U13" s="628"/>
      <c r="V13" s="628"/>
      <c r="W13" s="628"/>
      <c r="X13" s="628"/>
      <c r="Y13" s="629"/>
      <c r="Z13" s="663" t="s">
        <v>121</v>
      </c>
      <c r="AA13" s="663"/>
      <c r="AB13" s="663"/>
      <c r="AC13" s="663"/>
      <c r="AD13" s="664" t="s">
        <v>121</v>
      </c>
      <c r="AE13" s="664"/>
      <c r="AF13" s="664"/>
      <c r="AG13" s="664"/>
      <c r="AH13" s="664"/>
      <c r="AI13" s="664"/>
      <c r="AJ13" s="664"/>
      <c r="AK13" s="664"/>
      <c r="AL13" s="630" t="s">
        <v>121</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917653</v>
      </c>
      <c r="BH13" s="628"/>
      <c r="BI13" s="628"/>
      <c r="BJ13" s="628"/>
      <c r="BK13" s="628"/>
      <c r="BL13" s="628"/>
      <c r="BM13" s="628"/>
      <c r="BN13" s="629"/>
      <c r="BO13" s="663">
        <v>54.2</v>
      </c>
      <c r="BP13" s="663"/>
      <c r="BQ13" s="663"/>
      <c r="BR13" s="663"/>
      <c r="BS13" s="664" t="s">
        <v>121</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1057809</v>
      </c>
      <c r="CS13" s="628"/>
      <c r="CT13" s="628"/>
      <c r="CU13" s="628"/>
      <c r="CV13" s="628"/>
      <c r="CW13" s="628"/>
      <c r="CX13" s="628"/>
      <c r="CY13" s="629"/>
      <c r="CZ13" s="663">
        <v>14.9</v>
      </c>
      <c r="DA13" s="663"/>
      <c r="DB13" s="663"/>
      <c r="DC13" s="663"/>
      <c r="DD13" s="633">
        <v>590251</v>
      </c>
      <c r="DE13" s="628"/>
      <c r="DF13" s="628"/>
      <c r="DG13" s="628"/>
      <c r="DH13" s="628"/>
      <c r="DI13" s="628"/>
      <c r="DJ13" s="628"/>
      <c r="DK13" s="628"/>
      <c r="DL13" s="628"/>
      <c r="DM13" s="628"/>
      <c r="DN13" s="628"/>
      <c r="DO13" s="628"/>
      <c r="DP13" s="629"/>
      <c r="DQ13" s="633">
        <v>500121</v>
      </c>
      <c r="DR13" s="628"/>
      <c r="DS13" s="628"/>
      <c r="DT13" s="628"/>
      <c r="DU13" s="628"/>
      <c r="DV13" s="628"/>
      <c r="DW13" s="628"/>
      <c r="DX13" s="628"/>
      <c r="DY13" s="628"/>
      <c r="DZ13" s="628"/>
      <c r="EA13" s="628"/>
      <c r="EB13" s="628"/>
      <c r="EC13" s="662"/>
    </row>
    <row r="14" spans="2:143" ht="11.25" customHeight="1" x14ac:dyDescent="0.15">
      <c r="B14" s="624" t="s">
        <v>244</v>
      </c>
      <c r="C14" s="625"/>
      <c r="D14" s="625"/>
      <c r="E14" s="625"/>
      <c r="F14" s="625"/>
      <c r="G14" s="625"/>
      <c r="H14" s="625"/>
      <c r="I14" s="625"/>
      <c r="J14" s="625"/>
      <c r="K14" s="625"/>
      <c r="L14" s="625"/>
      <c r="M14" s="625"/>
      <c r="N14" s="625"/>
      <c r="O14" s="625"/>
      <c r="P14" s="625"/>
      <c r="Q14" s="626"/>
      <c r="R14" s="627" t="s">
        <v>121</v>
      </c>
      <c r="S14" s="628"/>
      <c r="T14" s="628"/>
      <c r="U14" s="628"/>
      <c r="V14" s="628"/>
      <c r="W14" s="628"/>
      <c r="X14" s="628"/>
      <c r="Y14" s="629"/>
      <c r="Z14" s="663" t="s">
        <v>121</v>
      </c>
      <c r="AA14" s="663"/>
      <c r="AB14" s="663"/>
      <c r="AC14" s="663"/>
      <c r="AD14" s="664" t="s">
        <v>121</v>
      </c>
      <c r="AE14" s="664"/>
      <c r="AF14" s="664"/>
      <c r="AG14" s="664"/>
      <c r="AH14" s="664"/>
      <c r="AI14" s="664"/>
      <c r="AJ14" s="664"/>
      <c r="AK14" s="664"/>
      <c r="AL14" s="630" t="s">
        <v>121</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45514</v>
      </c>
      <c r="BH14" s="628"/>
      <c r="BI14" s="628"/>
      <c r="BJ14" s="628"/>
      <c r="BK14" s="628"/>
      <c r="BL14" s="628"/>
      <c r="BM14" s="628"/>
      <c r="BN14" s="629"/>
      <c r="BO14" s="663">
        <v>2.7</v>
      </c>
      <c r="BP14" s="663"/>
      <c r="BQ14" s="663"/>
      <c r="BR14" s="663"/>
      <c r="BS14" s="664" t="s">
        <v>121</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294024</v>
      </c>
      <c r="CS14" s="628"/>
      <c r="CT14" s="628"/>
      <c r="CU14" s="628"/>
      <c r="CV14" s="628"/>
      <c r="CW14" s="628"/>
      <c r="CX14" s="628"/>
      <c r="CY14" s="629"/>
      <c r="CZ14" s="663">
        <v>4.2</v>
      </c>
      <c r="DA14" s="663"/>
      <c r="DB14" s="663"/>
      <c r="DC14" s="663"/>
      <c r="DD14" s="633">
        <v>21026</v>
      </c>
      <c r="DE14" s="628"/>
      <c r="DF14" s="628"/>
      <c r="DG14" s="628"/>
      <c r="DH14" s="628"/>
      <c r="DI14" s="628"/>
      <c r="DJ14" s="628"/>
      <c r="DK14" s="628"/>
      <c r="DL14" s="628"/>
      <c r="DM14" s="628"/>
      <c r="DN14" s="628"/>
      <c r="DO14" s="628"/>
      <c r="DP14" s="629"/>
      <c r="DQ14" s="633">
        <v>276024</v>
      </c>
      <c r="DR14" s="628"/>
      <c r="DS14" s="628"/>
      <c r="DT14" s="628"/>
      <c r="DU14" s="628"/>
      <c r="DV14" s="628"/>
      <c r="DW14" s="628"/>
      <c r="DX14" s="628"/>
      <c r="DY14" s="628"/>
      <c r="DZ14" s="628"/>
      <c r="EA14" s="628"/>
      <c r="EB14" s="628"/>
      <c r="EC14" s="662"/>
    </row>
    <row r="15" spans="2:143" ht="11.25" customHeight="1" x14ac:dyDescent="0.15">
      <c r="B15" s="624" t="s">
        <v>247</v>
      </c>
      <c r="C15" s="625"/>
      <c r="D15" s="625"/>
      <c r="E15" s="625"/>
      <c r="F15" s="625"/>
      <c r="G15" s="625"/>
      <c r="H15" s="625"/>
      <c r="I15" s="625"/>
      <c r="J15" s="625"/>
      <c r="K15" s="625"/>
      <c r="L15" s="625"/>
      <c r="M15" s="625"/>
      <c r="N15" s="625"/>
      <c r="O15" s="625"/>
      <c r="P15" s="625"/>
      <c r="Q15" s="626"/>
      <c r="R15" s="627">
        <v>6622</v>
      </c>
      <c r="S15" s="628"/>
      <c r="T15" s="628"/>
      <c r="U15" s="628"/>
      <c r="V15" s="628"/>
      <c r="W15" s="628"/>
      <c r="X15" s="628"/>
      <c r="Y15" s="629"/>
      <c r="Z15" s="663">
        <v>0.1</v>
      </c>
      <c r="AA15" s="663"/>
      <c r="AB15" s="663"/>
      <c r="AC15" s="663"/>
      <c r="AD15" s="664">
        <v>6622</v>
      </c>
      <c r="AE15" s="664"/>
      <c r="AF15" s="664"/>
      <c r="AG15" s="664"/>
      <c r="AH15" s="664"/>
      <c r="AI15" s="664"/>
      <c r="AJ15" s="664"/>
      <c r="AK15" s="664"/>
      <c r="AL15" s="630">
        <v>0.2</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117887</v>
      </c>
      <c r="BH15" s="628"/>
      <c r="BI15" s="628"/>
      <c r="BJ15" s="628"/>
      <c r="BK15" s="628"/>
      <c r="BL15" s="628"/>
      <c r="BM15" s="628"/>
      <c r="BN15" s="629"/>
      <c r="BO15" s="663">
        <v>7</v>
      </c>
      <c r="BP15" s="663"/>
      <c r="BQ15" s="663"/>
      <c r="BR15" s="663"/>
      <c r="BS15" s="664" t="s">
        <v>121</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736854</v>
      </c>
      <c r="CS15" s="628"/>
      <c r="CT15" s="628"/>
      <c r="CU15" s="628"/>
      <c r="CV15" s="628"/>
      <c r="CW15" s="628"/>
      <c r="CX15" s="628"/>
      <c r="CY15" s="629"/>
      <c r="CZ15" s="663">
        <v>10.4</v>
      </c>
      <c r="DA15" s="663"/>
      <c r="DB15" s="663"/>
      <c r="DC15" s="663"/>
      <c r="DD15" s="633">
        <v>91457</v>
      </c>
      <c r="DE15" s="628"/>
      <c r="DF15" s="628"/>
      <c r="DG15" s="628"/>
      <c r="DH15" s="628"/>
      <c r="DI15" s="628"/>
      <c r="DJ15" s="628"/>
      <c r="DK15" s="628"/>
      <c r="DL15" s="628"/>
      <c r="DM15" s="628"/>
      <c r="DN15" s="628"/>
      <c r="DO15" s="628"/>
      <c r="DP15" s="629"/>
      <c r="DQ15" s="633">
        <v>576201</v>
      </c>
      <c r="DR15" s="628"/>
      <c r="DS15" s="628"/>
      <c r="DT15" s="628"/>
      <c r="DU15" s="628"/>
      <c r="DV15" s="628"/>
      <c r="DW15" s="628"/>
      <c r="DX15" s="628"/>
      <c r="DY15" s="628"/>
      <c r="DZ15" s="628"/>
      <c r="EA15" s="628"/>
      <c r="EB15" s="628"/>
      <c r="EC15" s="662"/>
    </row>
    <row r="16" spans="2:143" ht="11.25" customHeight="1" x14ac:dyDescent="0.15">
      <c r="B16" s="624" t="s">
        <v>250</v>
      </c>
      <c r="C16" s="625"/>
      <c r="D16" s="625"/>
      <c r="E16" s="625"/>
      <c r="F16" s="625"/>
      <c r="G16" s="625"/>
      <c r="H16" s="625"/>
      <c r="I16" s="625"/>
      <c r="J16" s="625"/>
      <c r="K16" s="625"/>
      <c r="L16" s="625"/>
      <c r="M16" s="625"/>
      <c r="N16" s="625"/>
      <c r="O16" s="625"/>
      <c r="P16" s="625"/>
      <c r="Q16" s="626"/>
      <c r="R16" s="627">
        <v>30253</v>
      </c>
      <c r="S16" s="628"/>
      <c r="T16" s="628"/>
      <c r="U16" s="628"/>
      <c r="V16" s="628"/>
      <c r="W16" s="628"/>
      <c r="X16" s="628"/>
      <c r="Y16" s="629"/>
      <c r="Z16" s="663">
        <v>0.4</v>
      </c>
      <c r="AA16" s="663"/>
      <c r="AB16" s="663"/>
      <c r="AC16" s="663"/>
      <c r="AD16" s="664">
        <v>30253</v>
      </c>
      <c r="AE16" s="664"/>
      <c r="AF16" s="664"/>
      <c r="AG16" s="664"/>
      <c r="AH16" s="664"/>
      <c r="AI16" s="664"/>
      <c r="AJ16" s="664"/>
      <c r="AK16" s="664"/>
      <c r="AL16" s="630">
        <v>0.8</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121</v>
      </c>
      <c r="BH16" s="628"/>
      <c r="BI16" s="628"/>
      <c r="BJ16" s="628"/>
      <c r="BK16" s="628"/>
      <c r="BL16" s="628"/>
      <c r="BM16" s="628"/>
      <c r="BN16" s="629"/>
      <c r="BO16" s="663" t="s">
        <v>121</v>
      </c>
      <c r="BP16" s="663"/>
      <c r="BQ16" s="663"/>
      <c r="BR16" s="663"/>
      <c r="BS16" s="664" t="s">
        <v>121</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t="s">
        <v>121</v>
      </c>
      <c r="CS16" s="628"/>
      <c r="CT16" s="628"/>
      <c r="CU16" s="628"/>
      <c r="CV16" s="628"/>
      <c r="CW16" s="628"/>
      <c r="CX16" s="628"/>
      <c r="CY16" s="629"/>
      <c r="CZ16" s="663" t="s">
        <v>121</v>
      </c>
      <c r="DA16" s="663"/>
      <c r="DB16" s="663"/>
      <c r="DC16" s="663"/>
      <c r="DD16" s="633" t="s">
        <v>121</v>
      </c>
      <c r="DE16" s="628"/>
      <c r="DF16" s="628"/>
      <c r="DG16" s="628"/>
      <c r="DH16" s="628"/>
      <c r="DI16" s="628"/>
      <c r="DJ16" s="628"/>
      <c r="DK16" s="628"/>
      <c r="DL16" s="628"/>
      <c r="DM16" s="628"/>
      <c r="DN16" s="628"/>
      <c r="DO16" s="628"/>
      <c r="DP16" s="629"/>
      <c r="DQ16" s="633" t="s">
        <v>121</v>
      </c>
      <c r="DR16" s="628"/>
      <c r="DS16" s="628"/>
      <c r="DT16" s="628"/>
      <c r="DU16" s="628"/>
      <c r="DV16" s="628"/>
      <c r="DW16" s="628"/>
      <c r="DX16" s="628"/>
      <c r="DY16" s="628"/>
      <c r="DZ16" s="628"/>
      <c r="EA16" s="628"/>
      <c r="EB16" s="628"/>
      <c r="EC16" s="662"/>
    </row>
    <row r="17" spans="2:133" ht="11.25" customHeight="1" x14ac:dyDescent="0.15">
      <c r="B17" s="624" t="s">
        <v>253</v>
      </c>
      <c r="C17" s="625"/>
      <c r="D17" s="625"/>
      <c r="E17" s="625"/>
      <c r="F17" s="625"/>
      <c r="G17" s="625"/>
      <c r="H17" s="625"/>
      <c r="I17" s="625"/>
      <c r="J17" s="625"/>
      <c r="K17" s="625"/>
      <c r="L17" s="625"/>
      <c r="M17" s="625"/>
      <c r="N17" s="625"/>
      <c r="O17" s="625"/>
      <c r="P17" s="625"/>
      <c r="Q17" s="626"/>
      <c r="R17" s="627">
        <v>81911</v>
      </c>
      <c r="S17" s="628"/>
      <c r="T17" s="628"/>
      <c r="U17" s="628"/>
      <c r="V17" s="628"/>
      <c r="W17" s="628"/>
      <c r="X17" s="628"/>
      <c r="Y17" s="629"/>
      <c r="Z17" s="663">
        <v>1.1000000000000001</v>
      </c>
      <c r="AA17" s="663"/>
      <c r="AB17" s="663"/>
      <c r="AC17" s="663"/>
      <c r="AD17" s="664">
        <v>81911</v>
      </c>
      <c r="AE17" s="664"/>
      <c r="AF17" s="664"/>
      <c r="AG17" s="664"/>
      <c r="AH17" s="664"/>
      <c r="AI17" s="664"/>
      <c r="AJ17" s="664"/>
      <c r="AK17" s="664"/>
      <c r="AL17" s="630">
        <v>2.2000000000000002</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121</v>
      </c>
      <c r="BH17" s="628"/>
      <c r="BI17" s="628"/>
      <c r="BJ17" s="628"/>
      <c r="BK17" s="628"/>
      <c r="BL17" s="628"/>
      <c r="BM17" s="628"/>
      <c r="BN17" s="629"/>
      <c r="BO17" s="663" t="s">
        <v>121</v>
      </c>
      <c r="BP17" s="663"/>
      <c r="BQ17" s="663"/>
      <c r="BR17" s="663"/>
      <c r="BS17" s="664" t="s">
        <v>121</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497150</v>
      </c>
      <c r="CS17" s="628"/>
      <c r="CT17" s="628"/>
      <c r="CU17" s="628"/>
      <c r="CV17" s="628"/>
      <c r="CW17" s="628"/>
      <c r="CX17" s="628"/>
      <c r="CY17" s="629"/>
      <c r="CZ17" s="663">
        <v>7</v>
      </c>
      <c r="DA17" s="663"/>
      <c r="DB17" s="663"/>
      <c r="DC17" s="663"/>
      <c r="DD17" s="633" t="s">
        <v>121</v>
      </c>
      <c r="DE17" s="628"/>
      <c r="DF17" s="628"/>
      <c r="DG17" s="628"/>
      <c r="DH17" s="628"/>
      <c r="DI17" s="628"/>
      <c r="DJ17" s="628"/>
      <c r="DK17" s="628"/>
      <c r="DL17" s="628"/>
      <c r="DM17" s="628"/>
      <c r="DN17" s="628"/>
      <c r="DO17" s="628"/>
      <c r="DP17" s="629"/>
      <c r="DQ17" s="633">
        <v>482708</v>
      </c>
      <c r="DR17" s="628"/>
      <c r="DS17" s="628"/>
      <c r="DT17" s="628"/>
      <c r="DU17" s="628"/>
      <c r="DV17" s="628"/>
      <c r="DW17" s="628"/>
      <c r="DX17" s="628"/>
      <c r="DY17" s="628"/>
      <c r="DZ17" s="628"/>
      <c r="EA17" s="628"/>
      <c r="EB17" s="628"/>
      <c r="EC17" s="662"/>
    </row>
    <row r="18" spans="2:133" ht="11.25" customHeight="1" x14ac:dyDescent="0.15">
      <c r="B18" s="624" t="s">
        <v>256</v>
      </c>
      <c r="C18" s="625"/>
      <c r="D18" s="625"/>
      <c r="E18" s="625"/>
      <c r="F18" s="625"/>
      <c r="G18" s="625"/>
      <c r="H18" s="625"/>
      <c r="I18" s="625"/>
      <c r="J18" s="625"/>
      <c r="K18" s="625"/>
      <c r="L18" s="625"/>
      <c r="M18" s="625"/>
      <c r="N18" s="625"/>
      <c r="O18" s="625"/>
      <c r="P18" s="625"/>
      <c r="Q18" s="626"/>
      <c r="R18" s="627">
        <v>21385</v>
      </c>
      <c r="S18" s="628"/>
      <c r="T18" s="628"/>
      <c r="U18" s="628"/>
      <c r="V18" s="628"/>
      <c r="W18" s="628"/>
      <c r="X18" s="628"/>
      <c r="Y18" s="629"/>
      <c r="Z18" s="663">
        <v>0.3</v>
      </c>
      <c r="AA18" s="663"/>
      <c r="AB18" s="663"/>
      <c r="AC18" s="663"/>
      <c r="AD18" s="664">
        <v>21385</v>
      </c>
      <c r="AE18" s="664"/>
      <c r="AF18" s="664"/>
      <c r="AG18" s="664"/>
      <c r="AH18" s="664"/>
      <c r="AI18" s="664"/>
      <c r="AJ18" s="664"/>
      <c r="AK18" s="664"/>
      <c r="AL18" s="630">
        <v>0.6</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121</v>
      </c>
      <c r="BH18" s="628"/>
      <c r="BI18" s="628"/>
      <c r="BJ18" s="628"/>
      <c r="BK18" s="628"/>
      <c r="BL18" s="628"/>
      <c r="BM18" s="628"/>
      <c r="BN18" s="629"/>
      <c r="BO18" s="663" t="s">
        <v>121</v>
      </c>
      <c r="BP18" s="663"/>
      <c r="BQ18" s="663"/>
      <c r="BR18" s="663"/>
      <c r="BS18" s="664" t="s">
        <v>121</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121</v>
      </c>
      <c r="CS18" s="628"/>
      <c r="CT18" s="628"/>
      <c r="CU18" s="628"/>
      <c r="CV18" s="628"/>
      <c r="CW18" s="628"/>
      <c r="CX18" s="628"/>
      <c r="CY18" s="629"/>
      <c r="CZ18" s="663" t="s">
        <v>121</v>
      </c>
      <c r="DA18" s="663"/>
      <c r="DB18" s="663"/>
      <c r="DC18" s="663"/>
      <c r="DD18" s="633" t="s">
        <v>121</v>
      </c>
      <c r="DE18" s="628"/>
      <c r="DF18" s="628"/>
      <c r="DG18" s="628"/>
      <c r="DH18" s="628"/>
      <c r="DI18" s="628"/>
      <c r="DJ18" s="628"/>
      <c r="DK18" s="628"/>
      <c r="DL18" s="628"/>
      <c r="DM18" s="628"/>
      <c r="DN18" s="628"/>
      <c r="DO18" s="628"/>
      <c r="DP18" s="629"/>
      <c r="DQ18" s="633" t="s">
        <v>121</v>
      </c>
      <c r="DR18" s="628"/>
      <c r="DS18" s="628"/>
      <c r="DT18" s="628"/>
      <c r="DU18" s="628"/>
      <c r="DV18" s="628"/>
      <c r="DW18" s="628"/>
      <c r="DX18" s="628"/>
      <c r="DY18" s="628"/>
      <c r="DZ18" s="628"/>
      <c r="EA18" s="628"/>
      <c r="EB18" s="628"/>
      <c r="EC18" s="662"/>
    </row>
    <row r="19" spans="2:133" ht="11.25" customHeight="1" x14ac:dyDescent="0.15">
      <c r="B19" s="624" t="s">
        <v>259</v>
      </c>
      <c r="C19" s="625"/>
      <c r="D19" s="625"/>
      <c r="E19" s="625"/>
      <c r="F19" s="625"/>
      <c r="G19" s="625"/>
      <c r="H19" s="625"/>
      <c r="I19" s="625"/>
      <c r="J19" s="625"/>
      <c r="K19" s="625"/>
      <c r="L19" s="625"/>
      <c r="M19" s="625"/>
      <c r="N19" s="625"/>
      <c r="O19" s="625"/>
      <c r="P19" s="625"/>
      <c r="Q19" s="626"/>
      <c r="R19" s="627">
        <v>55103</v>
      </c>
      <c r="S19" s="628"/>
      <c r="T19" s="628"/>
      <c r="U19" s="628"/>
      <c r="V19" s="628"/>
      <c r="W19" s="628"/>
      <c r="X19" s="628"/>
      <c r="Y19" s="629"/>
      <c r="Z19" s="663">
        <v>0.8</v>
      </c>
      <c r="AA19" s="663"/>
      <c r="AB19" s="663"/>
      <c r="AC19" s="663"/>
      <c r="AD19" s="664">
        <v>55103</v>
      </c>
      <c r="AE19" s="664"/>
      <c r="AF19" s="664"/>
      <c r="AG19" s="664"/>
      <c r="AH19" s="664"/>
      <c r="AI19" s="664"/>
      <c r="AJ19" s="664"/>
      <c r="AK19" s="664"/>
      <c r="AL19" s="630">
        <v>1.5</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v>59</v>
      </c>
      <c r="BH19" s="628"/>
      <c r="BI19" s="628"/>
      <c r="BJ19" s="628"/>
      <c r="BK19" s="628"/>
      <c r="BL19" s="628"/>
      <c r="BM19" s="628"/>
      <c r="BN19" s="629"/>
      <c r="BO19" s="663">
        <v>0</v>
      </c>
      <c r="BP19" s="663"/>
      <c r="BQ19" s="663"/>
      <c r="BR19" s="663"/>
      <c r="BS19" s="664" t="s">
        <v>121</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121</v>
      </c>
      <c r="CS19" s="628"/>
      <c r="CT19" s="628"/>
      <c r="CU19" s="628"/>
      <c r="CV19" s="628"/>
      <c r="CW19" s="628"/>
      <c r="CX19" s="628"/>
      <c r="CY19" s="629"/>
      <c r="CZ19" s="663" t="s">
        <v>121</v>
      </c>
      <c r="DA19" s="663"/>
      <c r="DB19" s="663"/>
      <c r="DC19" s="663"/>
      <c r="DD19" s="633" t="s">
        <v>121</v>
      </c>
      <c r="DE19" s="628"/>
      <c r="DF19" s="628"/>
      <c r="DG19" s="628"/>
      <c r="DH19" s="628"/>
      <c r="DI19" s="628"/>
      <c r="DJ19" s="628"/>
      <c r="DK19" s="628"/>
      <c r="DL19" s="628"/>
      <c r="DM19" s="628"/>
      <c r="DN19" s="628"/>
      <c r="DO19" s="628"/>
      <c r="DP19" s="629"/>
      <c r="DQ19" s="633" t="s">
        <v>121</v>
      </c>
      <c r="DR19" s="628"/>
      <c r="DS19" s="628"/>
      <c r="DT19" s="628"/>
      <c r="DU19" s="628"/>
      <c r="DV19" s="628"/>
      <c r="DW19" s="628"/>
      <c r="DX19" s="628"/>
      <c r="DY19" s="628"/>
      <c r="DZ19" s="628"/>
      <c r="EA19" s="628"/>
      <c r="EB19" s="628"/>
      <c r="EC19" s="662"/>
    </row>
    <row r="20" spans="2:133" ht="11.25" customHeight="1" x14ac:dyDescent="0.15">
      <c r="B20" s="696" t="s">
        <v>262</v>
      </c>
      <c r="C20" s="697"/>
      <c r="D20" s="697"/>
      <c r="E20" s="697"/>
      <c r="F20" s="697"/>
      <c r="G20" s="697"/>
      <c r="H20" s="697"/>
      <c r="I20" s="697"/>
      <c r="J20" s="697"/>
      <c r="K20" s="697"/>
      <c r="L20" s="697"/>
      <c r="M20" s="697"/>
      <c r="N20" s="697"/>
      <c r="O20" s="697"/>
      <c r="P20" s="697"/>
      <c r="Q20" s="698"/>
      <c r="R20" s="627">
        <v>5423</v>
      </c>
      <c r="S20" s="628"/>
      <c r="T20" s="628"/>
      <c r="U20" s="628"/>
      <c r="V20" s="628"/>
      <c r="W20" s="628"/>
      <c r="X20" s="628"/>
      <c r="Y20" s="629"/>
      <c r="Z20" s="663">
        <v>0.1</v>
      </c>
      <c r="AA20" s="663"/>
      <c r="AB20" s="663"/>
      <c r="AC20" s="663"/>
      <c r="AD20" s="664">
        <v>5423</v>
      </c>
      <c r="AE20" s="664"/>
      <c r="AF20" s="664"/>
      <c r="AG20" s="664"/>
      <c r="AH20" s="664"/>
      <c r="AI20" s="664"/>
      <c r="AJ20" s="664"/>
      <c r="AK20" s="664"/>
      <c r="AL20" s="630">
        <v>0.1</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v>59</v>
      </c>
      <c r="BH20" s="628"/>
      <c r="BI20" s="628"/>
      <c r="BJ20" s="628"/>
      <c r="BK20" s="628"/>
      <c r="BL20" s="628"/>
      <c r="BM20" s="628"/>
      <c r="BN20" s="629"/>
      <c r="BO20" s="663">
        <v>0</v>
      </c>
      <c r="BP20" s="663"/>
      <c r="BQ20" s="663"/>
      <c r="BR20" s="663"/>
      <c r="BS20" s="664" t="s">
        <v>121</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7084862</v>
      </c>
      <c r="CS20" s="628"/>
      <c r="CT20" s="628"/>
      <c r="CU20" s="628"/>
      <c r="CV20" s="628"/>
      <c r="CW20" s="628"/>
      <c r="CX20" s="628"/>
      <c r="CY20" s="629"/>
      <c r="CZ20" s="663">
        <v>100</v>
      </c>
      <c r="DA20" s="663"/>
      <c r="DB20" s="663"/>
      <c r="DC20" s="663"/>
      <c r="DD20" s="633">
        <v>1029428</v>
      </c>
      <c r="DE20" s="628"/>
      <c r="DF20" s="628"/>
      <c r="DG20" s="628"/>
      <c r="DH20" s="628"/>
      <c r="DI20" s="628"/>
      <c r="DJ20" s="628"/>
      <c r="DK20" s="628"/>
      <c r="DL20" s="628"/>
      <c r="DM20" s="628"/>
      <c r="DN20" s="628"/>
      <c r="DO20" s="628"/>
      <c r="DP20" s="629"/>
      <c r="DQ20" s="633">
        <v>4567329</v>
      </c>
      <c r="DR20" s="628"/>
      <c r="DS20" s="628"/>
      <c r="DT20" s="628"/>
      <c r="DU20" s="628"/>
      <c r="DV20" s="628"/>
      <c r="DW20" s="628"/>
      <c r="DX20" s="628"/>
      <c r="DY20" s="628"/>
      <c r="DZ20" s="628"/>
      <c r="EA20" s="628"/>
      <c r="EB20" s="628"/>
      <c r="EC20" s="662"/>
    </row>
    <row r="21" spans="2:133" ht="11.25" customHeight="1" x14ac:dyDescent="0.15">
      <c r="B21" s="624" t="s">
        <v>265</v>
      </c>
      <c r="C21" s="625"/>
      <c r="D21" s="625"/>
      <c r="E21" s="625"/>
      <c r="F21" s="625"/>
      <c r="G21" s="625"/>
      <c r="H21" s="625"/>
      <c r="I21" s="625"/>
      <c r="J21" s="625"/>
      <c r="K21" s="625"/>
      <c r="L21" s="625"/>
      <c r="M21" s="625"/>
      <c r="N21" s="625"/>
      <c r="O21" s="625"/>
      <c r="P21" s="625"/>
      <c r="Q21" s="626"/>
      <c r="R21" s="627">
        <v>1698406</v>
      </c>
      <c r="S21" s="628"/>
      <c r="T21" s="628"/>
      <c r="U21" s="628"/>
      <c r="V21" s="628"/>
      <c r="W21" s="628"/>
      <c r="X21" s="628"/>
      <c r="Y21" s="629"/>
      <c r="Z21" s="663">
        <v>23.6</v>
      </c>
      <c r="AA21" s="663"/>
      <c r="AB21" s="663"/>
      <c r="AC21" s="663"/>
      <c r="AD21" s="664">
        <v>1543870</v>
      </c>
      <c r="AE21" s="664"/>
      <c r="AF21" s="664"/>
      <c r="AG21" s="664"/>
      <c r="AH21" s="664"/>
      <c r="AI21" s="664"/>
      <c r="AJ21" s="664"/>
      <c r="AK21" s="664"/>
      <c r="AL21" s="630">
        <v>40.700000000000003</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v>59</v>
      </c>
      <c r="BH21" s="628"/>
      <c r="BI21" s="628"/>
      <c r="BJ21" s="628"/>
      <c r="BK21" s="628"/>
      <c r="BL21" s="628"/>
      <c r="BM21" s="628"/>
      <c r="BN21" s="629"/>
      <c r="BO21" s="663">
        <v>0</v>
      </c>
      <c r="BP21" s="663"/>
      <c r="BQ21" s="663"/>
      <c r="BR21" s="663"/>
      <c r="BS21" s="664" t="s">
        <v>121</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267</v>
      </c>
      <c r="C22" s="625"/>
      <c r="D22" s="625"/>
      <c r="E22" s="625"/>
      <c r="F22" s="625"/>
      <c r="G22" s="625"/>
      <c r="H22" s="625"/>
      <c r="I22" s="625"/>
      <c r="J22" s="625"/>
      <c r="K22" s="625"/>
      <c r="L22" s="625"/>
      <c r="M22" s="625"/>
      <c r="N22" s="625"/>
      <c r="O22" s="625"/>
      <c r="P22" s="625"/>
      <c r="Q22" s="626"/>
      <c r="R22" s="627">
        <v>1543870</v>
      </c>
      <c r="S22" s="628"/>
      <c r="T22" s="628"/>
      <c r="U22" s="628"/>
      <c r="V22" s="628"/>
      <c r="W22" s="628"/>
      <c r="X22" s="628"/>
      <c r="Y22" s="629"/>
      <c r="Z22" s="663">
        <v>21.4</v>
      </c>
      <c r="AA22" s="663"/>
      <c r="AB22" s="663"/>
      <c r="AC22" s="663"/>
      <c r="AD22" s="664">
        <v>1543870</v>
      </c>
      <c r="AE22" s="664"/>
      <c r="AF22" s="664"/>
      <c r="AG22" s="664"/>
      <c r="AH22" s="664"/>
      <c r="AI22" s="664"/>
      <c r="AJ22" s="664"/>
      <c r="AK22" s="664"/>
      <c r="AL22" s="630">
        <v>40.700000000000003</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121</v>
      </c>
      <c r="BH22" s="628"/>
      <c r="BI22" s="628"/>
      <c r="BJ22" s="628"/>
      <c r="BK22" s="628"/>
      <c r="BL22" s="628"/>
      <c r="BM22" s="628"/>
      <c r="BN22" s="629"/>
      <c r="BO22" s="663" t="s">
        <v>121</v>
      </c>
      <c r="BP22" s="663"/>
      <c r="BQ22" s="663"/>
      <c r="BR22" s="663"/>
      <c r="BS22" s="664" t="s">
        <v>121</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270</v>
      </c>
      <c r="C23" s="625"/>
      <c r="D23" s="625"/>
      <c r="E23" s="625"/>
      <c r="F23" s="625"/>
      <c r="G23" s="625"/>
      <c r="H23" s="625"/>
      <c r="I23" s="625"/>
      <c r="J23" s="625"/>
      <c r="K23" s="625"/>
      <c r="L23" s="625"/>
      <c r="M23" s="625"/>
      <c r="N23" s="625"/>
      <c r="O23" s="625"/>
      <c r="P23" s="625"/>
      <c r="Q23" s="626"/>
      <c r="R23" s="627">
        <v>117650</v>
      </c>
      <c r="S23" s="628"/>
      <c r="T23" s="628"/>
      <c r="U23" s="628"/>
      <c r="V23" s="628"/>
      <c r="W23" s="628"/>
      <c r="X23" s="628"/>
      <c r="Y23" s="629"/>
      <c r="Z23" s="663">
        <v>1.6</v>
      </c>
      <c r="AA23" s="663"/>
      <c r="AB23" s="663"/>
      <c r="AC23" s="663"/>
      <c r="AD23" s="664" t="s">
        <v>121</v>
      </c>
      <c r="AE23" s="664"/>
      <c r="AF23" s="664"/>
      <c r="AG23" s="664"/>
      <c r="AH23" s="664"/>
      <c r="AI23" s="664"/>
      <c r="AJ23" s="664"/>
      <c r="AK23" s="664"/>
      <c r="AL23" s="630" t="s">
        <v>121</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121</v>
      </c>
      <c r="BH23" s="628"/>
      <c r="BI23" s="628"/>
      <c r="BJ23" s="628"/>
      <c r="BK23" s="628"/>
      <c r="BL23" s="628"/>
      <c r="BM23" s="628"/>
      <c r="BN23" s="629"/>
      <c r="BO23" s="663" t="s">
        <v>121</v>
      </c>
      <c r="BP23" s="663"/>
      <c r="BQ23" s="663"/>
      <c r="BR23" s="663"/>
      <c r="BS23" s="664" t="s">
        <v>121</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24" t="s">
        <v>277</v>
      </c>
      <c r="C24" s="625"/>
      <c r="D24" s="625"/>
      <c r="E24" s="625"/>
      <c r="F24" s="625"/>
      <c r="G24" s="625"/>
      <c r="H24" s="625"/>
      <c r="I24" s="625"/>
      <c r="J24" s="625"/>
      <c r="K24" s="625"/>
      <c r="L24" s="625"/>
      <c r="M24" s="625"/>
      <c r="N24" s="625"/>
      <c r="O24" s="625"/>
      <c r="P24" s="625"/>
      <c r="Q24" s="626"/>
      <c r="R24" s="627">
        <v>36886</v>
      </c>
      <c r="S24" s="628"/>
      <c r="T24" s="628"/>
      <c r="U24" s="628"/>
      <c r="V24" s="628"/>
      <c r="W24" s="628"/>
      <c r="X24" s="628"/>
      <c r="Y24" s="629"/>
      <c r="Z24" s="663">
        <v>0.5</v>
      </c>
      <c r="AA24" s="663"/>
      <c r="AB24" s="663"/>
      <c r="AC24" s="663"/>
      <c r="AD24" s="664" t="s">
        <v>121</v>
      </c>
      <c r="AE24" s="664"/>
      <c r="AF24" s="664"/>
      <c r="AG24" s="664"/>
      <c r="AH24" s="664"/>
      <c r="AI24" s="664"/>
      <c r="AJ24" s="664"/>
      <c r="AK24" s="664"/>
      <c r="AL24" s="630" t="s">
        <v>121</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121</v>
      </c>
      <c r="BH24" s="628"/>
      <c r="BI24" s="628"/>
      <c r="BJ24" s="628"/>
      <c r="BK24" s="628"/>
      <c r="BL24" s="628"/>
      <c r="BM24" s="628"/>
      <c r="BN24" s="629"/>
      <c r="BO24" s="663" t="s">
        <v>121</v>
      </c>
      <c r="BP24" s="663"/>
      <c r="BQ24" s="663"/>
      <c r="BR24" s="663"/>
      <c r="BS24" s="664" t="s">
        <v>121</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2872812</v>
      </c>
      <c r="CS24" s="674"/>
      <c r="CT24" s="674"/>
      <c r="CU24" s="674"/>
      <c r="CV24" s="674"/>
      <c r="CW24" s="674"/>
      <c r="CX24" s="674"/>
      <c r="CY24" s="702"/>
      <c r="CZ24" s="703">
        <v>40.5</v>
      </c>
      <c r="DA24" s="686"/>
      <c r="DB24" s="686"/>
      <c r="DC24" s="705"/>
      <c r="DD24" s="701">
        <v>1813541</v>
      </c>
      <c r="DE24" s="674"/>
      <c r="DF24" s="674"/>
      <c r="DG24" s="674"/>
      <c r="DH24" s="674"/>
      <c r="DI24" s="674"/>
      <c r="DJ24" s="674"/>
      <c r="DK24" s="702"/>
      <c r="DL24" s="701">
        <v>1677258</v>
      </c>
      <c r="DM24" s="674"/>
      <c r="DN24" s="674"/>
      <c r="DO24" s="674"/>
      <c r="DP24" s="674"/>
      <c r="DQ24" s="674"/>
      <c r="DR24" s="674"/>
      <c r="DS24" s="674"/>
      <c r="DT24" s="674"/>
      <c r="DU24" s="674"/>
      <c r="DV24" s="702"/>
      <c r="DW24" s="703">
        <v>44.1</v>
      </c>
      <c r="DX24" s="686"/>
      <c r="DY24" s="686"/>
      <c r="DZ24" s="686"/>
      <c r="EA24" s="686"/>
      <c r="EB24" s="686"/>
      <c r="EC24" s="704"/>
    </row>
    <row r="25" spans="2:133" ht="11.25" customHeight="1" x14ac:dyDescent="0.15">
      <c r="B25" s="624" t="s">
        <v>280</v>
      </c>
      <c r="C25" s="625"/>
      <c r="D25" s="625"/>
      <c r="E25" s="625"/>
      <c r="F25" s="625"/>
      <c r="G25" s="625"/>
      <c r="H25" s="625"/>
      <c r="I25" s="625"/>
      <c r="J25" s="625"/>
      <c r="K25" s="625"/>
      <c r="L25" s="625"/>
      <c r="M25" s="625"/>
      <c r="N25" s="625"/>
      <c r="O25" s="625"/>
      <c r="P25" s="625"/>
      <c r="Q25" s="626"/>
      <c r="R25" s="627">
        <v>3930540</v>
      </c>
      <c r="S25" s="628"/>
      <c r="T25" s="628"/>
      <c r="U25" s="628"/>
      <c r="V25" s="628"/>
      <c r="W25" s="628"/>
      <c r="X25" s="628"/>
      <c r="Y25" s="629"/>
      <c r="Z25" s="663">
        <v>54.6</v>
      </c>
      <c r="AA25" s="663"/>
      <c r="AB25" s="663"/>
      <c r="AC25" s="663"/>
      <c r="AD25" s="664">
        <v>3776004</v>
      </c>
      <c r="AE25" s="664"/>
      <c r="AF25" s="664"/>
      <c r="AG25" s="664"/>
      <c r="AH25" s="664"/>
      <c r="AI25" s="664"/>
      <c r="AJ25" s="664"/>
      <c r="AK25" s="664"/>
      <c r="AL25" s="630">
        <v>99.6</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121</v>
      </c>
      <c r="BH25" s="628"/>
      <c r="BI25" s="628"/>
      <c r="BJ25" s="628"/>
      <c r="BK25" s="628"/>
      <c r="BL25" s="628"/>
      <c r="BM25" s="628"/>
      <c r="BN25" s="629"/>
      <c r="BO25" s="663" t="s">
        <v>121</v>
      </c>
      <c r="BP25" s="663"/>
      <c r="BQ25" s="663"/>
      <c r="BR25" s="663"/>
      <c r="BS25" s="664" t="s">
        <v>121</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1055524</v>
      </c>
      <c r="CS25" s="636"/>
      <c r="CT25" s="636"/>
      <c r="CU25" s="636"/>
      <c r="CV25" s="636"/>
      <c r="CW25" s="636"/>
      <c r="CX25" s="636"/>
      <c r="CY25" s="637"/>
      <c r="CZ25" s="630">
        <v>14.9</v>
      </c>
      <c r="DA25" s="638"/>
      <c r="DB25" s="638"/>
      <c r="DC25" s="639"/>
      <c r="DD25" s="633">
        <v>967296</v>
      </c>
      <c r="DE25" s="636"/>
      <c r="DF25" s="636"/>
      <c r="DG25" s="636"/>
      <c r="DH25" s="636"/>
      <c r="DI25" s="636"/>
      <c r="DJ25" s="636"/>
      <c r="DK25" s="637"/>
      <c r="DL25" s="633">
        <v>871522</v>
      </c>
      <c r="DM25" s="636"/>
      <c r="DN25" s="636"/>
      <c r="DO25" s="636"/>
      <c r="DP25" s="636"/>
      <c r="DQ25" s="636"/>
      <c r="DR25" s="636"/>
      <c r="DS25" s="636"/>
      <c r="DT25" s="636"/>
      <c r="DU25" s="636"/>
      <c r="DV25" s="637"/>
      <c r="DW25" s="630">
        <v>22.9</v>
      </c>
      <c r="DX25" s="638"/>
      <c r="DY25" s="638"/>
      <c r="DZ25" s="638"/>
      <c r="EA25" s="638"/>
      <c r="EB25" s="638"/>
      <c r="EC25" s="652"/>
    </row>
    <row r="26" spans="2:133" ht="11.25" customHeight="1" x14ac:dyDescent="0.15">
      <c r="B26" s="624" t="s">
        <v>283</v>
      </c>
      <c r="C26" s="625"/>
      <c r="D26" s="625"/>
      <c r="E26" s="625"/>
      <c r="F26" s="625"/>
      <c r="G26" s="625"/>
      <c r="H26" s="625"/>
      <c r="I26" s="625"/>
      <c r="J26" s="625"/>
      <c r="K26" s="625"/>
      <c r="L26" s="625"/>
      <c r="M26" s="625"/>
      <c r="N26" s="625"/>
      <c r="O26" s="625"/>
      <c r="P26" s="625"/>
      <c r="Q26" s="626"/>
      <c r="R26" s="627">
        <v>1044</v>
      </c>
      <c r="S26" s="628"/>
      <c r="T26" s="628"/>
      <c r="U26" s="628"/>
      <c r="V26" s="628"/>
      <c r="W26" s="628"/>
      <c r="X26" s="628"/>
      <c r="Y26" s="629"/>
      <c r="Z26" s="663">
        <v>0</v>
      </c>
      <c r="AA26" s="663"/>
      <c r="AB26" s="663"/>
      <c r="AC26" s="663"/>
      <c r="AD26" s="664">
        <v>1044</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121</v>
      </c>
      <c r="BH26" s="628"/>
      <c r="BI26" s="628"/>
      <c r="BJ26" s="628"/>
      <c r="BK26" s="628"/>
      <c r="BL26" s="628"/>
      <c r="BM26" s="628"/>
      <c r="BN26" s="629"/>
      <c r="BO26" s="663" t="s">
        <v>121</v>
      </c>
      <c r="BP26" s="663"/>
      <c r="BQ26" s="663"/>
      <c r="BR26" s="663"/>
      <c r="BS26" s="664" t="s">
        <v>121</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548185</v>
      </c>
      <c r="CS26" s="628"/>
      <c r="CT26" s="628"/>
      <c r="CU26" s="628"/>
      <c r="CV26" s="628"/>
      <c r="CW26" s="628"/>
      <c r="CX26" s="628"/>
      <c r="CY26" s="629"/>
      <c r="CZ26" s="630">
        <v>7.7</v>
      </c>
      <c r="DA26" s="638"/>
      <c r="DB26" s="638"/>
      <c r="DC26" s="639"/>
      <c r="DD26" s="633">
        <v>518596</v>
      </c>
      <c r="DE26" s="628"/>
      <c r="DF26" s="628"/>
      <c r="DG26" s="628"/>
      <c r="DH26" s="628"/>
      <c r="DI26" s="628"/>
      <c r="DJ26" s="628"/>
      <c r="DK26" s="629"/>
      <c r="DL26" s="633" t="s">
        <v>121</v>
      </c>
      <c r="DM26" s="628"/>
      <c r="DN26" s="628"/>
      <c r="DO26" s="628"/>
      <c r="DP26" s="628"/>
      <c r="DQ26" s="628"/>
      <c r="DR26" s="628"/>
      <c r="DS26" s="628"/>
      <c r="DT26" s="628"/>
      <c r="DU26" s="628"/>
      <c r="DV26" s="629"/>
      <c r="DW26" s="630" t="s">
        <v>121</v>
      </c>
      <c r="DX26" s="638"/>
      <c r="DY26" s="638"/>
      <c r="DZ26" s="638"/>
      <c r="EA26" s="638"/>
      <c r="EB26" s="638"/>
      <c r="EC26" s="652"/>
    </row>
    <row r="27" spans="2:133" ht="11.25" customHeight="1" x14ac:dyDescent="0.15">
      <c r="B27" s="624" t="s">
        <v>286</v>
      </c>
      <c r="C27" s="625"/>
      <c r="D27" s="625"/>
      <c r="E27" s="625"/>
      <c r="F27" s="625"/>
      <c r="G27" s="625"/>
      <c r="H27" s="625"/>
      <c r="I27" s="625"/>
      <c r="J27" s="625"/>
      <c r="K27" s="625"/>
      <c r="L27" s="625"/>
      <c r="M27" s="625"/>
      <c r="N27" s="625"/>
      <c r="O27" s="625"/>
      <c r="P27" s="625"/>
      <c r="Q27" s="626"/>
      <c r="R27" s="627">
        <v>51364</v>
      </c>
      <c r="S27" s="628"/>
      <c r="T27" s="628"/>
      <c r="U27" s="628"/>
      <c r="V27" s="628"/>
      <c r="W27" s="628"/>
      <c r="X27" s="628"/>
      <c r="Y27" s="629"/>
      <c r="Z27" s="663">
        <v>0.7</v>
      </c>
      <c r="AA27" s="663"/>
      <c r="AB27" s="663"/>
      <c r="AC27" s="663"/>
      <c r="AD27" s="664">
        <v>4947</v>
      </c>
      <c r="AE27" s="664"/>
      <c r="AF27" s="664"/>
      <c r="AG27" s="664"/>
      <c r="AH27" s="664"/>
      <c r="AI27" s="664"/>
      <c r="AJ27" s="664"/>
      <c r="AK27" s="664"/>
      <c r="AL27" s="630">
        <v>0.1</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1693366</v>
      </c>
      <c r="BH27" s="628"/>
      <c r="BI27" s="628"/>
      <c r="BJ27" s="628"/>
      <c r="BK27" s="628"/>
      <c r="BL27" s="628"/>
      <c r="BM27" s="628"/>
      <c r="BN27" s="629"/>
      <c r="BO27" s="663">
        <v>100</v>
      </c>
      <c r="BP27" s="663"/>
      <c r="BQ27" s="663"/>
      <c r="BR27" s="663"/>
      <c r="BS27" s="664" t="s">
        <v>121</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1320138</v>
      </c>
      <c r="CS27" s="636"/>
      <c r="CT27" s="636"/>
      <c r="CU27" s="636"/>
      <c r="CV27" s="636"/>
      <c r="CW27" s="636"/>
      <c r="CX27" s="636"/>
      <c r="CY27" s="637"/>
      <c r="CZ27" s="630">
        <v>18.600000000000001</v>
      </c>
      <c r="DA27" s="638"/>
      <c r="DB27" s="638"/>
      <c r="DC27" s="639"/>
      <c r="DD27" s="633">
        <v>363537</v>
      </c>
      <c r="DE27" s="636"/>
      <c r="DF27" s="636"/>
      <c r="DG27" s="636"/>
      <c r="DH27" s="636"/>
      <c r="DI27" s="636"/>
      <c r="DJ27" s="636"/>
      <c r="DK27" s="637"/>
      <c r="DL27" s="633">
        <v>323028</v>
      </c>
      <c r="DM27" s="636"/>
      <c r="DN27" s="636"/>
      <c r="DO27" s="636"/>
      <c r="DP27" s="636"/>
      <c r="DQ27" s="636"/>
      <c r="DR27" s="636"/>
      <c r="DS27" s="636"/>
      <c r="DT27" s="636"/>
      <c r="DU27" s="636"/>
      <c r="DV27" s="637"/>
      <c r="DW27" s="630">
        <v>8.5</v>
      </c>
      <c r="DX27" s="638"/>
      <c r="DY27" s="638"/>
      <c r="DZ27" s="638"/>
      <c r="EA27" s="638"/>
      <c r="EB27" s="638"/>
      <c r="EC27" s="652"/>
    </row>
    <row r="28" spans="2:133" ht="11.25" customHeight="1" x14ac:dyDescent="0.15">
      <c r="B28" s="624" t="s">
        <v>289</v>
      </c>
      <c r="C28" s="625"/>
      <c r="D28" s="625"/>
      <c r="E28" s="625"/>
      <c r="F28" s="625"/>
      <c r="G28" s="625"/>
      <c r="H28" s="625"/>
      <c r="I28" s="625"/>
      <c r="J28" s="625"/>
      <c r="K28" s="625"/>
      <c r="L28" s="625"/>
      <c r="M28" s="625"/>
      <c r="N28" s="625"/>
      <c r="O28" s="625"/>
      <c r="P28" s="625"/>
      <c r="Q28" s="626"/>
      <c r="R28" s="627">
        <v>81732</v>
      </c>
      <c r="S28" s="628"/>
      <c r="T28" s="628"/>
      <c r="U28" s="628"/>
      <c r="V28" s="628"/>
      <c r="W28" s="628"/>
      <c r="X28" s="628"/>
      <c r="Y28" s="629"/>
      <c r="Z28" s="663">
        <v>1.1000000000000001</v>
      </c>
      <c r="AA28" s="663"/>
      <c r="AB28" s="663"/>
      <c r="AC28" s="663"/>
      <c r="AD28" s="664">
        <v>5209</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497150</v>
      </c>
      <c r="CS28" s="628"/>
      <c r="CT28" s="628"/>
      <c r="CU28" s="628"/>
      <c r="CV28" s="628"/>
      <c r="CW28" s="628"/>
      <c r="CX28" s="628"/>
      <c r="CY28" s="629"/>
      <c r="CZ28" s="630">
        <v>7</v>
      </c>
      <c r="DA28" s="638"/>
      <c r="DB28" s="638"/>
      <c r="DC28" s="639"/>
      <c r="DD28" s="633">
        <v>482708</v>
      </c>
      <c r="DE28" s="628"/>
      <c r="DF28" s="628"/>
      <c r="DG28" s="628"/>
      <c r="DH28" s="628"/>
      <c r="DI28" s="628"/>
      <c r="DJ28" s="628"/>
      <c r="DK28" s="629"/>
      <c r="DL28" s="633">
        <v>482708</v>
      </c>
      <c r="DM28" s="628"/>
      <c r="DN28" s="628"/>
      <c r="DO28" s="628"/>
      <c r="DP28" s="628"/>
      <c r="DQ28" s="628"/>
      <c r="DR28" s="628"/>
      <c r="DS28" s="628"/>
      <c r="DT28" s="628"/>
      <c r="DU28" s="628"/>
      <c r="DV28" s="629"/>
      <c r="DW28" s="630">
        <v>12.7</v>
      </c>
      <c r="DX28" s="638"/>
      <c r="DY28" s="638"/>
      <c r="DZ28" s="638"/>
      <c r="EA28" s="638"/>
      <c r="EB28" s="638"/>
      <c r="EC28" s="652"/>
    </row>
    <row r="29" spans="2:133" ht="11.25" customHeight="1" x14ac:dyDescent="0.15">
      <c r="B29" s="624" t="s">
        <v>291</v>
      </c>
      <c r="C29" s="625"/>
      <c r="D29" s="625"/>
      <c r="E29" s="625"/>
      <c r="F29" s="625"/>
      <c r="G29" s="625"/>
      <c r="H29" s="625"/>
      <c r="I29" s="625"/>
      <c r="J29" s="625"/>
      <c r="K29" s="625"/>
      <c r="L29" s="625"/>
      <c r="M29" s="625"/>
      <c r="N29" s="625"/>
      <c r="O29" s="625"/>
      <c r="P29" s="625"/>
      <c r="Q29" s="626"/>
      <c r="R29" s="627">
        <v>6317</v>
      </c>
      <c r="S29" s="628"/>
      <c r="T29" s="628"/>
      <c r="U29" s="628"/>
      <c r="V29" s="628"/>
      <c r="W29" s="628"/>
      <c r="X29" s="628"/>
      <c r="Y29" s="629"/>
      <c r="Z29" s="663">
        <v>0.1</v>
      </c>
      <c r="AA29" s="663"/>
      <c r="AB29" s="663"/>
      <c r="AC29" s="663"/>
      <c r="AD29" s="664" t="s">
        <v>121</v>
      </c>
      <c r="AE29" s="664"/>
      <c r="AF29" s="664"/>
      <c r="AG29" s="664"/>
      <c r="AH29" s="664"/>
      <c r="AI29" s="664"/>
      <c r="AJ29" s="664"/>
      <c r="AK29" s="664"/>
      <c r="AL29" s="630" t="s">
        <v>121</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497150</v>
      </c>
      <c r="CS29" s="636"/>
      <c r="CT29" s="636"/>
      <c r="CU29" s="636"/>
      <c r="CV29" s="636"/>
      <c r="CW29" s="636"/>
      <c r="CX29" s="636"/>
      <c r="CY29" s="637"/>
      <c r="CZ29" s="630">
        <v>7</v>
      </c>
      <c r="DA29" s="638"/>
      <c r="DB29" s="638"/>
      <c r="DC29" s="639"/>
      <c r="DD29" s="633">
        <v>482708</v>
      </c>
      <c r="DE29" s="636"/>
      <c r="DF29" s="636"/>
      <c r="DG29" s="636"/>
      <c r="DH29" s="636"/>
      <c r="DI29" s="636"/>
      <c r="DJ29" s="636"/>
      <c r="DK29" s="637"/>
      <c r="DL29" s="633">
        <v>482708</v>
      </c>
      <c r="DM29" s="636"/>
      <c r="DN29" s="636"/>
      <c r="DO29" s="636"/>
      <c r="DP29" s="636"/>
      <c r="DQ29" s="636"/>
      <c r="DR29" s="636"/>
      <c r="DS29" s="636"/>
      <c r="DT29" s="636"/>
      <c r="DU29" s="636"/>
      <c r="DV29" s="637"/>
      <c r="DW29" s="630">
        <v>12.7</v>
      </c>
      <c r="DX29" s="638"/>
      <c r="DY29" s="638"/>
      <c r="DZ29" s="638"/>
      <c r="EA29" s="638"/>
      <c r="EB29" s="638"/>
      <c r="EC29" s="652"/>
    </row>
    <row r="30" spans="2:133" ht="11.25" customHeight="1" x14ac:dyDescent="0.15">
      <c r="B30" s="624" t="s">
        <v>293</v>
      </c>
      <c r="C30" s="625"/>
      <c r="D30" s="625"/>
      <c r="E30" s="625"/>
      <c r="F30" s="625"/>
      <c r="G30" s="625"/>
      <c r="H30" s="625"/>
      <c r="I30" s="625"/>
      <c r="J30" s="625"/>
      <c r="K30" s="625"/>
      <c r="L30" s="625"/>
      <c r="M30" s="625"/>
      <c r="N30" s="625"/>
      <c r="O30" s="625"/>
      <c r="P30" s="625"/>
      <c r="Q30" s="626"/>
      <c r="R30" s="627">
        <v>1127679</v>
      </c>
      <c r="S30" s="628"/>
      <c r="T30" s="628"/>
      <c r="U30" s="628"/>
      <c r="V30" s="628"/>
      <c r="W30" s="628"/>
      <c r="X30" s="628"/>
      <c r="Y30" s="629"/>
      <c r="Z30" s="663">
        <v>15.7</v>
      </c>
      <c r="AA30" s="663"/>
      <c r="AB30" s="663"/>
      <c r="AC30" s="663"/>
      <c r="AD30" s="664" t="s">
        <v>121</v>
      </c>
      <c r="AE30" s="664"/>
      <c r="AF30" s="664"/>
      <c r="AG30" s="664"/>
      <c r="AH30" s="664"/>
      <c r="AI30" s="664"/>
      <c r="AJ30" s="664"/>
      <c r="AK30" s="664"/>
      <c r="AL30" s="630" t="s">
        <v>121</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467942</v>
      </c>
      <c r="CS30" s="628"/>
      <c r="CT30" s="628"/>
      <c r="CU30" s="628"/>
      <c r="CV30" s="628"/>
      <c r="CW30" s="628"/>
      <c r="CX30" s="628"/>
      <c r="CY30" s="629"/>
      <c r="CZ30" s="630">
        <v>6.6</v>
      </c>
      <c r="DA30" s="638"/>
      <c r="DB30" s="638"/>
      <c r="DC30" s="639"/>
      <c r="DD30" s="633">
        <v>455693</v>
      </c>
      <c r="DE30" s="628"/>
      <c r="DF30" s="628"/>
      <c r="DG30" s="628"/>
      <c r="DH30" s="628"/>
      <c r="DI30" s="628"/>
      <c r="DJ30" s="628"/>
      <c r="DK30" s="629"/>
      <c r="DL30" s="633">
        <v>455693</v>
      </c>
      <c r="DM30" s="628"/>
      <c r="DN30" s="628"/>
      <c r="DO30" s="628"/>
      <c r="DP30" s="628"/>
      <c r="DQ30" s="628"/>
      <c r="DR30" s="628"/>
      <c r="DS30" s="628"/>
      <c r="DT30" s="628"/>
      <c r="DU30" s="628"/>
      <c r="DV30" s="629"/>
      <c r="DW30" s="630">
        <v>12</v>
      </c>
      <c r="DX30" s="638"/>
      <c r="DY30" s="638"/>
      <c r="DZ30" s="638"/>
      <c r="EA30" s="638"/>
      <c r="EB30" s="638"/>
      <c r="EC30" s="652"/>
    </row>
    <row r="31" spans="2:133" ht="11.25" customHeight="1" x14ac:dyDescent="0.15">
      <c r="B31" s="696" t="s">
        <v>297</v>
      </c>
      <c r="C31" s="697"/>
      <c r="D31" s="697"/>
      <c r="E31" s="697"/>
      <c r="F31" s="697"/>
      <c r="G31" s="697"/>
      <c r="H31" s="697"/>
      <c r="I31" s="697"/>
      <c r="J31" s="697"/>
      <c r="K31" s="697"/>
      <c r="L31" s="697"/>
      <c r="M31" s="697"/>
      <c r="N31" s="697"/>
      <c r="O31" s="697"/>
      <c r="P31" s="697"/>
      <c r="Q31" s="698"/>
      <c r="R31" s="627" t="s">
        <v>121</v>
      </c>
      <c r="S31" s="628"/>
      <c r="T31" s="628"/>
      <c r="U31" s="628"/>
      <c r="V31" s="628"/>
      <c r="W31" s="628"/>
      <c r="X31" s="628"/>
      <c r="Y31" s="629"/>
      <c r="Z31" s="663" t="s">
        <v>121</v>
      </c>
      <c r="AA31" s="663"/>
      <c r="AB31" s="663"/>
      <c r="AC31" s="663"/>
      <c r="AD31" s="664" t="s">
        <v>121</v>
      </c>
      <c r="AE31" s="664"/>
      <c r="AF31" s="664"/>
      <c r="AG31" s="664"/>
      <c r="AH31" s="664"/>
      <c r="AI31" s="664"/>
      <c r="AJ31" s="664"/>
      <c r="AK31" s="664"/>
      <c r="AL31" s="630" t="s">
        <v>121</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99.2</v>
      </c>
      <c r="BH31" s="685"/>
      <c r="BI31" s="685"/>
      <c r="BJ31" s="685"/>
      <c r="BK31" s="685"/>
      <c r="BL31" s="685"/>
      <c r="BM31" s="686">
        <v>96.5</v>
      </c>
      <c r="BN31" s="685"/>
      <c r="BO31" s="685"/>
      <c r="BP31" s="685"/>
      <c r="BQ31" s="687"/>
      <c r="BR31" s="684">
        <v>98.9</v>
      </c>
      <c r="BS31" s="685"/>
      <c r="BT31" s="685"/>
      <c r="BU31" s="685"/>
      <c r="BV31" s="685"/>
      <c r="BW31" s="685"/>
      <c r="BX31" s="686">
        <v>95.9</v>
      </c>
      <c r="BY31" s="685"/>
      <c r="BZ31" s="685"/>
      <c r="CA31" s="685"/>
      <c r="CB31" s="687"/>
      <c r="CD31" s="642"/>
      <c r="CE31" s="643"/>
      <c r="CF31" s="624" t="s">
        <v>300</v>
      </c>
      <c r="CG31" s="625"/>
      <c r="CH31" s="625"/>
      <c r="CI31" s="625"/>
      <c r="CJ31" s="625"/>
      <c r="CK31" s="625"/>
      <c r="CL31" s="625"/>
      <c r="CM31" s="625"/>
      <c r="CN31" s="625"/>
      <c r="CO31" s="625"/>
      <c r="CP31" s="625"/>
      <c r="CQ31" s="626"/>
      <c r="CR31" s="627">
        <v>29208</v>
      </c>
      <c r="CS31" s="636"/>
      <c r="CT31" s="636"/>
      <c r="CU31" s="636"/>
      <c r="CV31" s="636"/>
      <c r="CW31" s="636"/>
      <c r="CX31" s="636"/>
      <c r="CY31" s="637"/>
      <c r="CZ31" s="630">
        <v>0.4</v>
      </c>
      <c r="DA31" s="638"/>
      <c r="DB31" s="638"/>
      <c r="DC31" s="639"/>
      <c r="DD31" s="633">
        <v>27015</v>
      </c>
      <c r="DE31" s="636"/>
      <c r="DF31" s="636"/>
      <c r="DG31" s="636"/>
      <c r="DH31" s="636"/>
      <c r="DI31" s="636"/>
      <c r="DJ31" s="636"/>
      <c r="DK31" s="637"/>
      <c r="DL31" s="633">
        <v>27015</v>
      </c>
      <c r="DM31" s="636"/>
      <c r="DN31" s="636"/>
      <c r="DO31" s="636"/>
      <c r="DP31" s="636"/>
      <c r="DQ31" s="636"/>
      <c r="DR31" s="636"/>
      <c r="DS31" s="636"/>
      <c r="DT31" s="636"/>
      <c r="DU31" s="636"/>
      <c r="DV31" s="637"/>
      <c r="DW31" s="630">
        <v>0.7</v>
      </c>
      <c r="DX31" s="638"/>
      <c r="DY31" s="638"/>
      <c r="DZ31" s="638"/>
      <c r="EA31" s="638"/>
      <c r="EB31" s="638"/>
      <c r="EC31" s="652"/>
    </row>
    <row r="32" spans="2:133" ht="11.25" customHeight="1" x14ac:dyDescent="0.15">
      <c r="B32" s="624" t="s">
        <v>301</v>
      </c>
      <c r="C32" s="625"/>
      <c r="D32" s="625"/>
      <c r="E32" s="625"/>
      <c r="F32" s="625"/>
      <c r="G32" s="625"/>
      <c r="H32" s="625"/>
      <c r="I32" s="625"/>
      <c r="J32" s="625"/>
      <c r="K32" s="625"/>
      <c r="L32" s="625"/>
      <c r="M32" s="625"/>
      <c r="N32" s="625"/>
      <c r="O32" s="625"/>
      <c r="P32" s="625"/>
      <c r="Q32" s="626"/>
      <c r="R32" s="627">
        <v>527744</v>
      </c>
      <c r="S32" s="628"/>
      <c r="T32" s="628"/>
      <c r="U32" s="628"/>
      <c r="V32" s="628"/>
      <c r="W32" s="628"/>
      <c r="X32" s="628"/>
      <c r="Y32" s="629"/>
      <c r="Z32" s="663">
        <v>7.3</v>
      </c>
      <c r="AA32" s="663"/>
      <c r="AB32" s="663"/>
      <c r="AC32" s="663"/>
      <c r="AD32" s="664" t="s">
        <v>121</v>
      </c>
      <c r="AE32" s="664"/>
      <c r="AF32" s="664"/>
      <c r="AG32" s="664"/>
      <c r="AH32" s="664"/>
      <c r="AI32" s="664"/>
      <c r="AJ32" s="664"/>
      <c r="AK32" s="664"/>
      <c r="AL32" s="630" t="s">
        <v>121</v>
      </c>
      <c r="AM32" s="631"/>
      <c r="AN32" s="631"/>
      <c r="AO32" s="665"/>
      <c r="AP32" s="666"/>
      <c r="AQ32" s="667"/>
      <c r="AR32" s="667"/>
      <c r="AS32" s="667"/>
      <c r="AT32" s="691"/>
      <c r="AU32" s="202" t="s">
        <v>302</v>
      </c>
      <c r="AX32" s="624" t="s">
        <v>303</v>
      </c>
      <c r="AY32" s="625"/>
      <c r="AZ32" s="625"/>
      <c r="BA32" s="625"/>
      <c r="BB32" s="625"/>
      <c r="BC32" s="625"/>
      <c r="BD32" s="625"/>
      <c r="BE32" s="625"/>
      <c r="BF32" s="626"/>
      <c r="BG32" s="683">
        <v>99.3</v>
      </c>
      <c r="BH32" s="636"/>
      <c r="BI32" s="636"/>
      <c r="BJ32" s="636"/>
      <c r="BK32" s="636"/>
      <c r="BL32" s="636"/>
      <c r="BM32" s="631">
        <v>96.8</v>
      </c>
      <c r="BN32" s="636"/>
      <c r="BO32" s="636"/>
      <c r="BP32" s="636"/>
      <c r="BQ32" s="661"/>
      <c r="BR32" s="683">
        <v>98.2</v>
      </c>
      <c r="BS32" s="636"/>
      <c r="BT32" s="636"/>
      <c r="BU32" s="636"/>
      <c r="BV32" s="636"/>
      <c r="BW32" s="636"/>
      <c r="BX32" s="631">
        <v>96.1</v>
      </c>
      <c r="BY32" s="636"/>
      <c r="BZ32" s="636"/>
      <c r="CA32" s="636"/>
      <c r="CB32" s="661"/>
      <c r="CD32" s="644"/>
      <c r="CE32" s="645"/>
      <c r="CF32" s="624" t="s">
        <v>304</v>
      </c>
      <c r="CG32" s="625"/>
      <c r="CH32" s="625"/>
      <c r="CI32" s="625"/>
      <c r="CJ32" s="625"/>
      <c r="CK32" s="625"/>
      <c r="CL32" s="625"/>
      <c r="CM32" s="625"/>
      <c r="CN32" s="625"/>
      <c r="CO32" s="625"/>
      <c r="CP32" s="625"/>
      <c r="CQ32" s="626"/>
      <c r="CR32" s="627" t="s">
        <v>121</v>
      </c>
      <c r="CS32" s="628"/>
      <c r="CT32" s="628"/>
      <c r="CU32" s="628"/>
      <c r="CV32" s="628"/>
      <c r="CW32" s="628"/>
      <c r="CX32" s="628"/>
      <c r="CY32" s="629"/>
      <c r="CZ32" s="630" t="s">
        <v>121</v>
      </c>
      <c r="DA32" s="638"/>
      <c r="DB32" s="638"/>
      <c r="DC32" s="639"/>
      <c r="DD32" s="633" t="s">
        <v>121</v>
      </c>
      <c r="DE32" s="628"/>
      <c r="DF32" s="628"/>
      <c r="DG32" s="628"/>
      <c r="DH32" s="628"/>
      <c r="DI32" s="628"/>
      <c r="DJ32" s="628"/>
      <c r="DK32" s="629"/>
      <c r="DL32" s="633" t="s">
        <v>121</v>
      </c>
      <c r="DM32" s="628"/>
      <c r="DN32" s="628"/>
      <c r="DO32" s="628"/>
      <c r="DP32" s="628"/>
      <c r="DQ32" s="628"/>
      <c r="DR32" s="628"/>
      <c r="DS32" s="628"/>
      <c r="DT32" s="628"/>
      <c r="DU32" s="628"/>
      <c r="DV32" s="629"/>
      <c r="DW32" s="630" t="s">
        <v>121</v>
      </c>
      <c r="DX32" s="638"/>
      <c r="DY32" s="638"/>
      <c r="DZ32" s="638"/>
      <c r="EA32" s="638"/>
      <c r="EB32" s="638"/>
      <c r="EC32" s="652"/>
    </row>
    <row r="33" spans="2:133" ht="11.25" customHeight="1" x14ac:dyDescent="0.15">
      <c r="B33" s="624" t="s">
        <v>305</v>
      </c>
      <c r="C33" s="625"/>
      <c r="D33" s="625"/>
      <c r="E33" s="625"/>
      <c r="F33" s="625"/>
      <c r="G33" s="625"/>
      <c r="H33" s="625"/>
      <c r="I33" s="625"/>
      <c r="J33" s="625"/>
      <c r="K33" s="625"/>
      <c r="L33" s="625"/>
      <c r="M33" s="625"/>
      <c r="N33" s="625"/>
      <c r="O33" s="625"/>
      <c r="P33" s="625"/>
      <c r="Q33" s="626"/>
      <c r="R33" s="627">
        <v>13699</v>
      </c>
      <c r="S33" s="628"/>
      <c r="T33" s="628"/>
      <c r="U33" s="628"/>
      <c r="V33" s="628"/>
      <c r="W33" s="628"/>
      <c r="X33" s="628"/>
      <c r="Y33" s="629"/>
      <c r="Z33" s="663">
        <v>0.2</v>
      </c>
      <c r="AA33" s="663"/>
      <c r="AB33" s="663"/>
      <c r="AC33" s="663"/>
      <c r="AD33" s="664" t="s">
        <v>121</v>
      </c>
      <c r="AE33" s="664"/>
      <c r="AF33" s="664"/>
      <c r="AG33" s="664"/>
      <c r="AH33" s="664"/>
      <c r="AI33" s="664"/>
      <c r="AJ33" s="664"/>
      <c r="AK33" s="664"/>
      <c r="AL33" s="630" t="s">
        <v>121</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99.1</v>
      </c>
      <c r="BH33" s="612"/>
      <c r="BI33" s="612"/>
      <c r="BJ33" s="612"/>
      <c r="BK33" s="612"/>
      <c r="BL33" s="612"/>
      <c r="BM33" s="656">
        <v>95.9</v>
      </c>
      <c r="BN33" s="612"/>
      <c r="BO33" s="612"/>
      <c r="BP33" s="612"/>
      <c r="BQ33" s="650"/>
      <c r="BR33" s="682">
        <v>99.2</v>
      </c>
      <c r="BS33" s="612"/>
      <c r="BT33" s="612"/>
      <c r="BU33" s="612"/>
      <c r="BV33" s="612"/>
      <c r="BW33" s="612"/>
      <c r="BX33" s="656">
        <v>95.4</v>
      </c>
      <c r="BY33" s="612"/>
      <c r="BZ33" s="612"/>
      <c r="CA33" s="612"/>
      <c r="CB33" s="650"/>
      <c r="CD33" s="624" t="s">
        <v>307</v>
      </c>
      <c r="CE33" s="625"/>
      <c r="CF33" s="625"/>
      <c r="CG33" s="625"/>
      <c r="CH33" s="625"/>
      <c r="CI33" s="625"/>
      <c r="CJ33" s="625"/>
      <c r="CK33" s="625"/>
      <c r="CL33" s="625"/>
      <c r="CM33" s="625"/>
      <c r="CN33" s="625"/>
      <c r="CO33" s="625"/>
      <c r="CP33" s="625"/>
      <c r="CQ33" s="626"/>
      <c r="CR33" s="627">
        <v>3182622</v>
      </c>
      <c r="CS33" s="636"/>
      <c r="CT33" s="636"/>
      <c r="CU33" s="636"/>
      <c r="CV33" s="636"/>
      <c r="CW33" s="636"/>
      <c r="CX33" s="636"/>
      <c r="CY33" s="637"/>
      <c r="CZ33" s="630">
        <v>44.9</v>
      </c>
      <c r="DA33" s="638"/>
      <c r="DB33" s="638"/>
      <c r="DC33" s="639"/>
      <c r="DD33" s="633">
        <v>2612730</v>
      </c>
      <c r="DE33" s="636"/>
      <c r="DF33" s="636"/>
      <c r="DG33" s="636"/>
      <c r="DH33" s="636"/>
      <c r="DI33" s="636"/>
      <c r="DJ33" s="636"/>
      <c r="DK33" s="637"/>
      <c r="DL33" s="633">
        <v>1595554</v>
      </c>
      <c r="DM33" s="636"/>
      <c r="DN33" s="636"/>
      <c r="DO33" s="636"/>
      <c r="DP33" s="636"/>
      <c r="DQ33" s="636"/>
      <c r="DR33" s="636"/>
      <c r="DS33" s="636"/>
      <c r="DT33" s="636"/>
      <c r="DU33" s="636"/>
      <c r="DV33" s="637"/>
      <c r="DW33" s="630">
        <v>41.9</v>
      </c>
      <c r="DX33" s="638"/>
      <c r="DY33" s="638"/>
      <c r="DZ33" s="638"/>
      <c r="EA33" s="638"/>
      <c r="EB33" s="638"/>
      <c r="EC33" s="652"/>
    </row>
    <row r="34" spans="2:133" ht="11.25" customHeight="1" x14ac:dyDescent="0.15">
      <c r="B34" s="624" t="s">
        <v>308</v>
      </c>
      <c r="C34" s="625"/>
      <c r="D34" s="625"/>
      <c r="E34" s="625"/>
      <c r="F34" s="625"/>
      <c r="G34" s="625"/>
      <c r="H34" s="625"/>
      <c r="I34" s="625"/>
      <c r="J34" s="625"/>
      <c r="K34" s="625"/>
      <c r="L34" s="625"/>
      <c r="M34" s="625"/>
      <c r="N34" s="625"/>
      <c r="O34" s="625"/>
      <c r="P34" s="625"/>
      <c r="Q34" s="626"/>
      <c r="R34" s="627">
        <v>109610</v>
      </c>
      <c r="S34" s="628"/>
      <c r="T34" s="628"/>
      <c r="U34" s="628"/>
      <c r="V34" s="628"/>
      <c r="W34" s="628"/>
      <c r="X34" s="628"/>
      <c r="Y34" s="629"/>
      <c r="Z34" s="663">
        <v>1.5</v>
      </c>
      <c r="AA34" s="663"/>
      <c r="AB34" s="663"/>
      <c r="AC34" s="663"/>
      <c r="AD34" s="664" t="s">
        <v>121</v>
      </c>
      <c r="AE34" s="664"/>
      <c r="AF34" s="664"/>
      <c r="AG34" s="664"/>
      <c r="AH34" s="664"/>
      <c r="AI34" s="664"/>
      <c r="AJ34" s="664"/>
      <c r="AK34" s="664"/>
      <c r="AL34" s="630" t="s">
        <v>121</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1021850</v>
      </c>
      <c r="CS34" s="628"/>
      <c r="CT34" s="628"/>
      <c r="CU34" s="628"/>
      <c r="CV34" s="628"/>
      <c r="CW34" s="628"/>
      <c r="CX34" s="628"/>
      <c r="CY34" s="629"/>
      <c r="CZ34" s="630">
        <v>14.4</v>
      </c>
      <c r="DA34" s="638"/>
      <c r="DB34" s="638"/>
      <c r="DC34" s="639"/>
      <c r="DD34" s="633">
        <v>784751</v>
      </c>
      <c r="DE34" s="628"/>
      <c r="DF34" s="628"/>
      <c r="DG34" s="628"/>
      <c r="DH34" s="628"/>
      <c r="DI34" s="628"/>
      <c r="DJ34" s="628"/>
      <c r="DK34" s="629"/>
      <c r="DL34" s="633">
        <v>588009</v>
      </c>
      <c r="DM34" s="628"/>
      <c r="DN34" s="628"/>
      <c r="DO34" s="628"/>
      <c r="DP34" s="628"/>
      <c r="DQ34" s="628"/>
      <c r="DR34" s="628"/>
      <c r="DS34" s="628"/>
      <c r="DT34" s="628"/>
      <c r="DU34" s="628"/>
      <c r="DV34" s="629"/>
      <c r="DW34" s="630">
        <v>15.5</v>
      </c>
      <c r="DX34" s="638"/>
      <c r="DY34" s="638"/>
      <c r="DZ34" s="638"/>
      <c r="EA34" s="638"/>
      <c r="EB34" s="638"/>
      <c r="EC34" s="652"/>
    </row>
    <row r="35" spans="2:133" ht="11.25" customHeight="1" x14ac:dyDescent="0.15">
      <c r="B35" s="624" t="s">
        <v>310</v>
      </c>
      <c r="C35" s="625"/>
      <c r="D35" s="625"/>
      <c r="E35" s="625"/>
      <c r="F35" s="625"/>
      <c r="G35" s="625"/>
      <c r="H35" s="625"/>
      <c r="I35" s="625"/>
      <c r="J35" s="625"/>
      <c r="K35" s="625"/>
      <c r="L35" s="625"/>
      <c r="M35" s="625"/>
      <c r="N35" s="625"/>
      <c r="O35" s="625"/>
      <c r="P35" s="625"/>
      <c r="Q35" s="626"/>
      <c r="R35" s="627">
        <v>420598</v>
      </c>
      <c r="S35" s="628"/>
      <c r="T35" s="628"/>
      <c r="U35" s="628"/>
      <c r="V35" s="628"/>
      <c r="W35" s="628"/>
      <c r="X35" s="628"/>
      <c r="Y35" s="629"/>
      <c r="Z35" s="663">
        <v>5.8</v>
      </c>
      <c r="AA35" s="663"/>
      <c r="AB35" s="663"/>
      <c r="AC35" s="663"/>
      <c r="AD35" s="664" t="s">
        <v>121</v>
      </c>
      <c r="AE35" s="664"/>
      <c r="AF35" s="664"/>
      <c r="AG35" s="664"/>
      <c r="AH35" s="664"/>
      <c r="AI35" s="664"/>
      <c r="AJ35" s="664"/>
      <c r="AK35" s="664"/>
      <c r="AL35" s="630" t="s">
        <v>121</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11569</v>
      </c>
      <c r="CS35" s="636"/>
      <c r="CT35" s="636"/>
      <c r="CU35" s="636"/>
      <c r="CV35" s="636"/>
      <c r="CW35" s="636"/>
      <c r="CX35" s="636"/>
      <c r="CY35" s="637"/>
      <c r="CZ35" s="630">
        <v>0.2</v>
      </c>
      <c r="DA35" s="638"/>
      <c r="DB35" s="638"/>
      <c r="DC35" s="639"/>
      <c r="DD35" s="633">
        <v>9445</v>
      </c>
      <c r="DE35" s="636"/>
      <c r="DF35" s="636"/>
      <c r="DG35" s="636"/>
      <c r="DH35" s="636"/>
      <c r="DI35" s="636"/>
      <c r="DJ35" s="636"/>
      <c r="DK35" s="637"/>
      <c r="DL35" s="633">
        <v>9115</v>
      </c>
      <c r="DM35" s="636"/>
      <c r="DN35" s="636"/>
      <c r="DO35" s="636"/>
      <c r="DP35" s="636"/>
      <c r="DQ35" s="636"/>
      <c r="DR35" s="636"/>
      <c r="DS35" s="636"/>
      <c r="DT35" s="636"/>
      <c r="DU35" s="636"/>
      <c r="DV35" s="637"/>
      <c r="DW35" s="630">
        <v>0.2</v>
      </c>
      <c r="DX35" s="638"/>
      <c r="DY35" s="638"/>
      <c r="DZ35" s="638"/>
      <c r="EA35" s="638"/>
      <c r="EB35" s="638"/>
      <c r="EC35" s="652"/>
    </row>
    <row r="36" spans="2:133" ht="11.25" customHeight="1" x14ac:dyDescent="0.15">
      <c r="B36" s="624" t="s">
        <v>314</v>
      </c>
      <c r="C36" s="625"/>
      <c r="D36" s="625"/>
      <c r="E36" s="625"/>
      <c r="F36" s="625"/>
      <c r="G36" s="625"/>
      <c r="H36" s="625"/>
      <c r="I36" s="625"/>
      <c r="J36" s="625"/>
      <c r="K36" s="625"/>
      <c r="L36" s="625"/>
      <c r="M36" s="625"/>
      <c r="N36" s="625"/>
      <c r="O36" s="625"/>
      <c r="P36" s="625"/>
      <c r="Q36" s="626"/>
      <c r="R36" s="627">
        <v>195752</v>
      </c>
      <c r="S36" s="628"/>
      <c r="T36" s="628"/>
      <c r="U36" s="628"/>
      <c r="V36" s="628"/>
      <c r="W36" s="628"/>
      <c r="X36" s="628"/>
      <c r="Y36" s="629"/>
      <c r="Z36" s="663">
        <v>2.7</v>
      </c>
      <c r="AA36" s="663"/>
      <c r="AB36" s="663"/>
      <c r="AC36" s="663"/>
      <c r="AD36" s="664" t="s">
        <v>121</v>
      </c>
      <c r="AE36" s="664"/>
      <c r="AF36" s="664"/>
      <c r="AG36" s="664"/>
      <c r="AH36" s="664"/>
      <c r="AI36" s="664"/>
      <c r="AJ36" s="664"/>
      <c r="AK36" s="664"/>
      <c r="AL36" s="630" t="s">
        <v>121</v>
      </c>
      <c r="AM36" s="631"/>
      <c r="AN36" s="631"/>
      <c r="AO36" s="665"/>
      <c r="AP36" s="210"/>
      <c r="AQ36" s="670" t="s">
        <v>315</v>
      </c>
      <c r="AR36" s="671"/>
      <c r="AS36" s="671"/>
      <c r="AT36" s="671"/>
      <c r="AU36" s="671"/>
      <c r="AV36" s="671"/>
      <c r="AW36" s="671"/>
      <c r="AX36" s="671"/>
      <c r="AY36" s="672"/>
      <c r="AZ36" s="673">
        <v>787274</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7801</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1491386</v>
      </c>
      <c r="CS36" s="628"/>
      <c r="CT36" s="628"/>
      <c r="CU36" s="628"/>
      <c r="CV36" s="628"/>
      <c r="CW36" s="628"/>
      <c r="CX36" s="628"/>
      <c r="CY36" s="629"/>
      <c r="CZ36" s="630">
        <v>21.1</v>
      </c>
      <c r="DA36" s="638"/>
      <c r="DB36" s="638"/>
      <c r="DC36" s="639"/>
      <c r="DD36" s="633">
        <v>1365548</v>
      </c>
      <c r="DE36" s="628"/>
      <c r="DF36" s="628"/>
      <c r="DG36" s="628"/>
      <c r="DH36" s="628"/>
      <c r="DI36" s="628"/>
      <c r="DJ36" s="628"/>
      <c r="DK36" s="629"/>
      <c r="DL36" s="633">
        <v>740741</v>
      </c>
      <c r="DM36" s="628"/>
      <c r="DN36" s="628"/>
      <c r="DO36" s="628"/>
      <c r="DP36" s="628"/>
      <c r="DQ36" s="628"/>
      <c r="DR36" s="628"/>
      <c r="DS36" s="628"/>
      <c r="DT36" s="628"/>
      <c r="DU36" s="628"/>
      <c r="DV36" s="629"/>
      <c r="DW36" s="630">
        <v>19.5</v>
      </c>
      <c r="DX36" s="638"/>
      <c r="DY36" s="638"/>
      <c r="DZ36" s="638"/>
      <c r="EA36" s="638"/>
      <c r="EB36" s="638"/>
      <c r="EC36" s="652"/>
    </row>
    <row r="37" spans="2:133" ht="11.25" customHeight="1" x14ac:dyDescent="0.15">
      <c r="B37" s="624" t="s">
        <v>318</v>
      </c>
      <c r="C37" s="625"/>
      <c r="D37" s="625"/>
      <c r="E37" s="625"/>
      <c r="F37" s="625"/>
      <c r="G37" s="625"/>
      <c r="H37" s="625"/>
      <c r="I37" s="625"/>
      <c r="J37" s="625"/>
      <c r="K37" s="625"/>
      <c r="L37" s="625"/>
      <c r="M37" s="625"/>
      <c r="N37" s="625"/>
      <c r="O37" s="625"/>
      <c r="P37" s="625"/>
      <c r="Q37" s="626"/>
      <c r="R37" s="627">
        <v>162741</v>
      </c>
      <c r="S37" s="628"/>
      <c r="T37" s="628"/>
      <c r="U37" s="628"/>
      <c r="V37" s="628"/>
      <c r="W37" s="628"/>
      <c r="X37" s="628"/>
      <c r="Y37" s="629"/>
      <c r="Z37" s="663">
        <v>2.2999999999999998</v>
      </c>
      <c r="AA37" s="663"/>
      <c r="AB37" s="663"/>
      <c r="AC37" s="663"/>
      <c r="AD37" s="664">
        <v>2888</v>
      </c>
      <c r="AE37" s="664"/>
      <c r="AF37" s="664"/>
      <c r="AG37" s="664"/>
      <c r="AH37" s="664"/>
      <c r="AI37" s="664"/>
      <c r="AJ37" s="664"/>
      <c r="AK37" s="664"/>
      <c r="AL37" s="630">
        <v>0.1</v>
      </c>
      <c r="AM37" s="631"/>
      <c r="AN37" s="631"/>
      <c r="AO37" s="665"/>
      <c r="AQ37" s="658" t="s">
        <v>319</v>
      </c>
      <c r="AR37" s="659"/>
      <c r="AS37" s="659"/>
      <c r="AT37" s="659"/>
      <c r="AU37" s="659"/>
      <c r="AV37" s="659"/>
      <c r="AW37" s="659"/>
      <c r="AX37" s="659"/>
      <c r="AY37" s="660"/>
      <c r="AZ37" s="627">
        <v>267935</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7326</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371465</v>
      </c>
      <c r="CS37" s="636"/>
      <c r="CT37" s="636"/>
      <c r="CU37" s="636"/>
      <c r="CV37" s="636"/>
      <c r="CW37" s="636"/>
      <c r="CX37" s="636"/>
      <c r="CY37" s="637"/>
      <c r="CZ37" s="630">
        <v>5.2</v>
      </c>
      <c r="DA37" s="638"/>
      <c r="DB37" s="638"/>
      <c r="DC37" s="639"/>
      <c r="DD37" s="633">
        <v>371465</v>
      </c>
      <c r="DE37" s="636"/>
      <c r="DF37" s="636"/>
      <c r="DG37" s="636"/>
      <c r="DH37" s="636"/>
      <c r="DI37" s="636"/>
      <c r="DJ37" s="636"/>
      <c r="DK37" s="637"/>
      <c r="DL37" s="633">
        <v>344137</v>
      </c>
      <c r="DM37" s="636"/>
      <c r="DN37" s="636"/>
      <c r="DO37" s="636"/>
      <c r="DP37" s="636"/>
      <c r="DQ37" s="636"/>
      <c r="DR37" s="636"/>
      <c r="DS37" s="636"/>
      <c r="DT37" s="636"/>
      <c r="DU37" s="636"/>
      <c r="DV37" s="637"/>
      <c r="DW37" s="630">
        <v>9</v>
      </c>
      <c r="DX37" s="638"/>
      <c r="DY37" s="638"/>
      <c r="DZ37" s="638"/>
      <c r="EA37" s="638"/>
      <c r="EB37" s="638"/>
      <c r="EC37" s="652"/>
    </row>
    <row r="38" spans="2:133" ht="11.25" customHeight="1" x14ac:dyDescent="0.15">
      <c r="B38" s="624" t="s">
        <v>322</v>
      </c>
      <c r="C38" s="625"/>
      <c r="D38" s="625"/>
      <c r="E38" s="625"/>
      <c r="F38" s="625"/>
      <c r="G38" s="625"/>
      <c r="H38" s="625"/>
      <c r="I38" s="625"/>
      <c r="J38" s="625"/>
      <c r="K38" s="625"/>
      <c r="L38" s="625"/>
      <c r="M38" s="625"/>
      <c r="N38" s="625"/>
      <c r="O38" s="625"/>
      <c r="P38" s="625"/>
      <c r="Q38" s="626"/>
      <c r="R38" s="627">
        <v>569640</v>
      </c>
      <c r="S38" s="628"/>
      <c r="T38" s="628"/>
      <c r="U38" s="628"/>
      <c r="V38" s="628"/>
      <c r="W38" s="628"/>
      <c r="X38" s="628"/>
      <c r="Y38" s="629"/>
      <c r="Z38" s="663">
        <v>7.9</v>
      </c>
      <c r="AA38" s="663"/>
      <c r="AB38" s="663"/>
      <c r="AC38" s="663"/>
      <c r="AD38" s="664" t="s">
        <v>121</v>
      </c>
      <c r="AE38" s="664"/>
      <c r="AF38" s="664"/>
      <c r="AG38" s="664"/>
      <c r="AH38" s="664"/>
      <c r="AI38" s="664"/>
      <c r="AJ38" s="664"/>
      <c r="AK38" s="664"/>
      <c r="AL38" s="630" t="s">
        <v>121</v>
      </c>
      <c r="AM38" s="631"/>
      <c r="AN38" s="631"/>
      <c r="AO38" s="665"/>
      <c r="AQ38" s="658" t="s">
        <v>323</v>
      </c>
      <c r="AR38" s="659"/>
      <c r="AS38" s="659"/>
      <c r="AT38" s="659"/>
      <c r="AU38" s="659"/>
      <c r="AV38" s="659"/>
      <c r="AW38" s="659"/>
      <c r="AX38" s="659"/>
      <c r="AY38" s="660"/>
      <c r="AZ38" s="627">
        <v>55594</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1423</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387398</v>
      </c>
      <c r="CS38" s="628"/>
      <c r="CT38" s="628"/>
      <c r="CU38" s="628"/>
      <c r="CV38" s="628"/>
      <c r="CW38" s="628"/>
      <c r="CX38" s="628"/>
      <c r="CY38" s="629"/>
      <c r="CZ38" s="630">
        <v>5.5</v>
      </c>
      <c r="DA38" s="638"/>
      <c r="DB38" s="638"/>
      <c r="DC38" s="639"/>
      <c r="DD38" s="633">
        <v>307445</v>
      </c>
      <c r="DE38" s="628"/>
      <c r="DF38" s="628"/>
      <c r="DG38" s="628"/>
      <c r="DH38" s="628"/>
      <c r="DI38" s="628"/>
      <c r="DJ38" s="628"/>
      <c r="DK38" s="629"/>
      <c r="DL38" s="633">
        <v>251153</v>
      </c>
      <c r="DM38" s="628"/>
      <c r="DN38" s="628"/>
      <c r="DO38" s="628"/>
      <c r="DP38" s="628"/>
      <c r="DQ38" s="628"/>
      <c r="DR38" s="628"/>
      <c r="DS38" s="628"/>
      <c r="DT38" s="628"/>
      <c r="DU38" s="628"/>
      <c r="DV38" s="629"/>
      <c r="DW38" s="630">
        <v>6.6</v>
      </c>
      <c r="DX38" s="638"/>
      <c r="DY38" s="638"/>
      <c r="DZ38" s="638"/>
      <c r="EA38" s="638"/>
      <c r="EB38" s="638"/>
      <c r="EC38" s="652"/>
    </row>
    <row r="39" spans="2:133" ht="11.25" customHeight="1" x14ac:dyDescent="0.15">
      <c r="B39" s="624" t="s">
        <v>326</v>
      </c>
      <c r="C39" s="625"/>
      <c r="D39" s="625"/>
      <c r="E39" s="625"/>
      <c r="F39" s="625"/>
      <c r="G39" s="625"/>
      <c r="H39" s="625"/>
      <c r="I39" s="625"/>
      <c r="J39" s="625"/>
      <c r="K39" s="625"/>
      <c r="L39" s="625"/>
      <c r="M39" s="625"/>
      <c r="N39" s="625"/>
      <c r="O39" s="625"/>
      <c r="P39" s="625"/>
      <c r="Q39" s="626"/>
      <c r="R39" s="627" t="s">
        <v>121</v>
      </c>
      <c r="S39" s="628"/>
      <c r="T39" s="628"/>
      <c r="U39" s="628"/>
      <c r="V39" s="628"/>
      <c r="W39" s="628"/>
      <c r="X39" s="628"/>
      <c r="Y39" s="629"/>
      <c r="Z39" s="663" t="s">
        <v>121</v>
      </c>
      <c r="AA39" s="663"/>
      <c r="AB39" s="663"/>
      <c r="AC39" s="663"/>
      <c r="AD39" s="664" t="s">
        <v>121</v>
      </c>
      <c r="AE39" s="664"/>
      <c r="AF39" s="664"/>
      <c r="AG39" s="664"/>
      <c r="AH39" s="664"/>
      <c r="AI39" s="664"/>
      <c r="AJ39" s="664"/>
      <c r="AK39" s="664"/>
      <c r="AL39" s="630" t="s">
        <v>121</v>
      </c>
      <c r="AM39" s="631"/>
      <c r="AN39" s="631"/>
      <c r="AO39" s="665"/>
      <c r="AQ39" s="658" t="s">
        <v>327</v>
      </c>
      <c r="AR39" s="659"/>
      <c r="AS39" s="659"/>
      <c r="AT39" s="659"/>
      <c r="AU39" s="659"/>
      <c r="AV39" s="659"/>
      <c r="AW39" s="659"/>
      <c r="AX39" s="659"/>
      <c r="AY39" s="660"/>
      <c r="AZ39" s="627">
        <v>55427</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2238</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224883</v>
      </c>
      <c r="CS39" s="636"/>
      <c r="CT39" s="636"/>
      <c r="CU39" s="636"/>
      <c r="CV39" s="636"/>
      <c r="CW39" s="636"/>
      <c r="CX39" s="636"/>
      <c r="CY39" s="637"/>
      <c r="CZ39" s="630">
        <v>3.2</v>
      </c>
      <c r="DA39" s="638"/>
      <c r="DB39" s="638"/>
      <c r="DC39" s="639"/>
      <c r="DD39" s="633">
        <v>139005</v>
      </c>
      <c r="DE39" s="636"/>
      <c r="DF39" s="636"/>
      <c r="DG39" s="636"/>
      <c r="DH39" s="636"/>
      <c r="DI39" s="636"/>
      <c r="DJ39" s="636"/>
      <c r="DK39" s="637"/>
      <c r="DL39" s="633" t="s">
        <v>121</v>
      </c>
      <c r="DM39" s="636"/>
      <c r="DN39" s="636"/>
      <c r="DO39" s="636"/>
      <c r="DP39" s="636"/>
      <c r="DQ39" s="636"/>
      <c r="DR39" s="636"/>
      <c r="DS39" s="636"/>
      <c r="DT39" s="636"/>
      <c r="DU39" s="636"/>
      <c r="DV39" s="637"/>
      <c r="DW39" s="630" t="s">
        <v>121</v>
      </c>
      <c r="DX39" s="638"/>
      <c r="DY39" s="638"/>
      <c r="DZ39" s="638"/>
      <c r="EA39" s="638"/>
      <c r="EB39" s="638"/>
      <c r="EC39" s="652"/>
    </row>
    <row r="40" spans="2:133" ht="11.25" customHeight="1" x14ac:dyDescent="0.15">
      <c r="B40" s="624" t="s">
        <v>330</v>
      </c>
      <c r="C40" s="625"/>
      <c r="D40" s="625"/>
      <c r="E40" s="625"/>
      <c r="F40" s="625"/>
      <c r="G40" s="625"/>
      <c r="H40" s="625"/>
      <c r="I40" s="625"/>
      <c r="J40" s="625"/>
      <c r="K40" s="625"/>
      <c r="L40" s="625"/>
      <c r="M40" s="625"/>
      <c r="N40" s="625"/>
      <c r="O40" s="625"/>
      <c r="P40" s="625"/>
      <c r="Q40" s="626"/>
      <c r="R40" s="627">
        <v>15140</v>
      </c>
      <c r="S40" s="628"/>
      <c r="T40" s="628"/>
      <c r="U40" s="628"/>
      <c r="V40" s="628"/>
      <c r="W40" s="628"/>
      <c r="X40" s="628"/>
      <c r="Y40" s="629"/>
      <c r="Z40" s="663">
        <v>0.2</v>
      </c>
      <c r="AA40" s="663"/>
      <c r="AB40" s="663"/>
      <c r="AC40" s="663"/>
      <c r="AD40" s="664" t="s">
        <v>121</v>
      </c>
      <c r="AE40" s="664"/>
      <c r="AF40" s="664"/>
      <c r="AG40" s="664"/>
      <c r="AH40" s="664"/>
      <c r="AI40" s="664"/>
      <c r="AJ40" s="664"/>
      <c r="AK40" s="664"/>
      <c r="AL40" s="630" t="s">
        <v>121</v>
      </c>
      <c r="AM40" s="631"/>
      <c r="AN40" s="631"/>
      <c r="AO40" s="665"/>
      <c r="AQ40" s="658" t="s">
        <v>331</v>
      </c>
      <c r="AR40" s="659"/>
      <c r="AS40" s="659"/>
      <c r="AT40" s="659"/>
      <c r="AU40" s="659"/>
      <c r="AV40" s="659"/>
      <c r="AW40" s="659"/>
      <c r="AX40" s="659"/>
      <c r="AY40" s="660"/>
      <c r="AZ40" s="627">
        <v>20920</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84</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45536</v>
      </c>
      <c r="CS40" s="628"/>
      <c r="CT40" s="628"/>
      <c r="CU40" s="628"/>
      <c r="CV40" s="628"/>
      <c r="CW40" s="628"/>
      <c r="CX40" s="628"/>
      <c r="CY40" s="629"/>
      <c r="CZ40" s="630">
        <v>0.6</v>
      </c>
      <c r="DA40" s="638"/>
      <c r="DB40" s="638"/>
      <c r="DC40" s="639"/>
      <c r="DD40" s="633">
        <v>6536</v>
      </c>
      <c r="DE40" s="628"/>
      <c r="DF40" s="628"/>
      <c r="DG40" s="628"/>
      <c r="DH40" s="628"/>
      <c r="DI40" s="628"/>
      <c r="DJ40" s="628"/>
      <c r="DK40" s="629"/>
      <c r="DL40" s="633">
        <v>6536</v>
      </c>
      <c r="DM40" s="628"/>
      <c r="DN40" s="628"/>
      <c r="DO40" s="628"/>
      <c r="DP40" s="628"/>
      <c r="DQ40" s="628"/>
      <c r="DR40" s="628"/>
      <c r="DS40" s="628"/>
      <c r="DT40" s="628"/>
      <c r="DU40" s="628"/>
      <c r="DV40" s="629"/>
      <c r="DW40" s="630">
        <v>0.2</v>
      </c>
      <c r="DX40" s="638"/>
      <c r="DY40" s="638"/>
      <c r="DZ40" s="638"/>
      <c r="EA40" s="638"/>
      <c r="EB40" s="638"/>
      <c r="EC40" s="652"/>
    </row>
    <row r="41" spans="2:133" ht="11.25" customHeight="1" x14ac:dyDescent="0.15">
      <c r="B41" s="608" t="s">
        <v>335</v>
      </c>
      <c r="C41" s="609"/>
      <c r="D41" s="609"/>
      <c r="E41" s="609"/>
      <c r="F41" s="609"/>
      <c r="G41" s="609"/>
      <c r="H41" s="609"/>
      <c r="I41" s="609"/>
      <c r="J41" s="609"/>
      <c r="K41" s="609"/>
      <c r="L41" s="609"/>
      <c r="M41" s="609"/>
      <c r="N41" s="609"/>
      <c r="O41" s="609"/>
      <c r="P41" s="609"/>
      <c r="Q41" s="610"/>
      <c r="R41" s="611">
        <v>7198460</v>
      </c>
      <c r="S41" s="649"/>
      <c r="T41" s="649"/>
      <c r="U41" s="649"/>
      <c r="V41" s="649"/>
      <c r="W41" s="649"/>
      <c r="X41" s="649"/>
      <c r="Y41" s="653"/>
      <c r="Z41" s="654">
        <v>100</v>
      </c>
      <c r="AA41" s="654"/>
      <c r="AB41" s="654"/>
      <c r="AC41" s="654"/>
      <c r="AD41" s="655">
        <v>3790092</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136373</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v>1</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121</v>
      </c>
      <c r="CS41" s="636"/>
      <c r="CT41" s="636"/>
      <c r="CU41" s="636"/>
      <c r="CV41" s="636"/>
      <c r="CW41" s="636"/>
      <c r="CX41" s="636"/>
      <c r="CY41" s="637"/>
      <c r="CZ41" s="630" t="s">
        <v>121</v>
      </c>
      <c r="DA41" s="638"/>
      <c r="DB41" s="638"/>
      <c r="DC41" s="639"/>
      <c r="DD41" s="633" t="s">
        <v>121</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327</v>
      </c>
      <c r="AR42" s="647"/>
      <c r="AS42" s="647"/>
      <c r="AT42" s="647"/>
      <c r="AU42" s="647"/>
      <c r="AV42" s="647"/>
      <c r="AW42" s="647"/>
      <c r="AX42" s="647"/>
      <c r="AY42" s="648"/>
      <c r="AZ42" s="611">
        <v>251025</v>
      </c>
      <c r="BA42" s="649"/>
      <c r="BB42" s="649"/>
      <c r="BC42" s="649"/>
      <c r="BD42" s="612"/>
      <c r="BE42" s="612"/>
      <c r="BF42" s="650"/>
      <c r="BG42" s="668"/>
      <c r="BH42" s="669"/>
      <c r="BI42" s="669"/>
      <c r="BJ42" s="669"/>
      <c r="BK42" s="669"/>
      <c r="BL42" s="212"/>
      <c r="BM42" s="609" t="s">
        <v>339</v>
      </c>
      <c r="BN42" s="609"/>
      <c r="BO42" s="609"/>
      <c r="BP42" s="609"/>
      <c r="BQ42" s="609"/>
      <c r="BR42" s="609"/>
      <c r="BS42" s="609"/>
      <c r="BT42" s="609"/>
      <c r="BU42" s="610"/>
      <c r="BV42" s="611">
        <v>380</v>
      </c>
      <c r="BW42" s="649"/>
      <c r="BX42" s="649"/>
      <c r="BY42" s="649"/>
      <c r="BZ42" s="649"/>
      <c r="CA42" s="649"/>
      <c r="CB42" s="651"/>
      <c r="CD42" s="624" t="s">
        <v>340</v>
      </c>
      <c r="CE42" s="625"/>
      <c r="CF42" s="625"/>
      <c r="CG42" s="625"/>
      <c r="CH42" s="625"/>
      <c r="CI42" s="625"/>
      <c r="CJ42" s="625"/>
      <c r="CK42" s="625"/>
      <c r="CL42" s="625"/>
      <c r="CM42" s="625"/>
      <c r="CN42" s="625"/>
      <c r="CO42" s="625"/>
      <c r="CP42" s="625"/>
      <c r="CQ42" s="626"/>
      <c r="CR42" s="627">
        <v>1029428</v>
      </c>
      <c r="CS42" s="636"/>
      <c r="CT42" s="636"/>
      <c r="CU42" s="636"/>
      <c r="CV42" s="636"/>
      <c r="CW42" s="636"/>
      <c r="CX42" s="636"/>
      <c r="CY42" s="637"/>
      <c r="CZ42" s="630">
        <v>14.5</v>
      </c>
      <c r="DA42" s="638"/>
      <c r="DB42" s="638"/>
      <c r="DC42" s="639"/>
      <c r="DD42" s="633">
        <v>141058</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341</v>
      </c>
      <c r="CD43" s="624" t="s">
        <v>342</v>
      </c>
      <c r="CE43" s="625"/>
      <c r="CF43" s="625"/>
      <c r="CG43" s="625"/>
      <c r="CH43" s="625"/>
      <c r="CI43" s="625"/>
      <c r="CJ43" s="625"/>
      <c r="CK43" s="625"/>
      <c r="CL43" s="625"/>
      <c r="CM43" s="625"/>
      <c r="CN43" s="625"/>
      <c r="CO43" s="625"/>
      <c r="CP43" s="625"/>
      <c r="CQ43" s="626"/>
      <c r="CR43" s="627">
        <v>2113</v>
      </c>
      <c r="CS43" s="636"/>
      <c r="CT43" s="636"/>
      <c r="CU43" s="636"/>
      <c r="CV43" s="636"/>
      <c r="CW43" s="636"/>
      <c r="CX43" s="636"/>
      <c r="CY43" s="637"/>
      <c r="CZ43" s="630">
        <v>0</v>
      </c>
      <c r="DA43" s="638"/>
      <c r="DB43" s="638"/>
      <c r="DC43" s="639"/>
      <c r="DD43" s="633" t="s">
        <v>121</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343</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344</v>
      </c>
      <c r="CG44" s="625"/>
      <c r="CH44" s="625"/>
      <c r="CI44" s="625"/>
      <c r="CJ44" s="625"/>
      <c r="CK44" s="625"/>
      <c r="CL44" s="625"/>
      <c r="CM44" s="625"/>
      <c r="CN44" s="625"/>
      <c r="CO44" s="625"/>
      <c r="CP44" s="625"/>
      <c r="CQ44" s="626"/>
      <c r="CR44" s="627">
        <v>1029428</v>
      </c>
      <c r="CS44" s="628"/>
      <c r="CT44" s="628"/>
      <c r="CU44" s="628"/>
      <c r="CV44" s="628"/>
      <c r="CW44" s="628"/>
      <c r="CX44" s="628"/>
      <c r="CY44" s="629"/>
      <c r="CZ44" s="630">
        <v>14.5</v>
      </c>
      <c r="DA44" s="631"/>
      <c r="DB44" s="631"/>
      <c r="DC44" s="632"/>
      <c r="DD44" s="633">
        <v>141058</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345</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346</v>
      </c>
      <c r="CG45" s="625"/>
      <c r="CH45" s="625"/>
      <c r="CI45" s="625"/>
      <c r="CJ45" s="625"/>
      <c r="CK45" s="625"/>
      <c r="CL45" s="625"/>
      <c r="CM45" s="625"/>
      <c r="CN45" s="625"/>
      <c r="CO45" s="625"/>
      <c r="CP45" s="625"/>
      <c r="CQ45" s="626"/>
      <c r="CR45" s="627">
        <v>392933</v>
      </c>
      <c r="CS45" s="636"/>
      <c r="CT45" s="636"/>
      <c r="CU45" s="636"/>
      <c r="CV45" s="636"/>
      <c r="CW45" s="636"/>
      <c r="CX45" s="636"/>
      <c r="CY45" s="637"/>
      <c r="CZ45" s="630">
        <v>5.5</v>
      </c>
      <c r="DA45" s="638"/>
      <c r="DB45" s="638"/>
      <c r="DC45" s="639"/>
      <c r="DD45" s="633">
        <v>18151</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347</v>
      </c>
      <c r="CG46" s="625"/>
      <c r="CH46" s="625"/>
      <c r="CI46" s="625"/>
      <c r="CJ46" s="625"/>
      <c r="CK46" s="625"/>
      <c r="CL46" s="625"/>
      <c r="CM46" s="625"/>
      <c r="CN46" s="625"/>
      <c r="CO46" s="625"/>
      <c r="CP46" s="625"/>
      <c r="CQ46" s="626"/>
      <c r="CR46" s="627">
        <v>573348</v>
      </c>
      <c r="CS46" s="628"/>
      <c r="CT46" s="628"/>
      <c r="CU46" s="628"/>
      <c r="CV46" s="628"/>
      <c r="CW46" s="628"/>
      <c r="CX46" s="628"/>
      <c r="CY46" s="629"/>
      <c r="CZ46" s="630">
        <v>8.1</v>
      </c>
      <c r="DA46" s="631"/>
      <c r="DB46" s="631"/>
      <c r="DC46" s="632"/>
      <c r="DD46" s="633">
        <v>120855</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348</v>
      </c>
      <c r="CG47" s="625"/>
      <c r="CH47" s="625"/>
      <c r="CI47" s="625"/>
      <c r="CJ47" s="625"/>
      <c r="CK47" s="625"/>
      <c r="CL47" s="625"/>
      <c r="CM47" s="625"/>
      <c r="CN47" s="625"/>
      <c r="CO47" s="625"/>
      <c r="CP47" s="625"/>
      <c r="CQ47" s="626"/>
      <c r="CR47" s="627" t="s">
        <v>121</v>
      </c>
      <c r="CS47" s="636"/>
      <c r="CT47" s="636"/>
      <c r="CU47" s="636"/>
      <c r="CV47" s="636"/>
      <c r="CW47" s="636"/>
      <c r="CX47" s="636"/>
      <c r="CY47" s="637"/>
      <c r="CZ47" s="630" t="s">
        <v>121</v>
      </c>
      <c r="DA47" s="638"/>
      <c r="DB47" s="638"/>
      <c r="DC47" s="639"/>
      <c r="DD47" s="633" t="s">
        <v>121</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349</v>
      </c>
      <c r="CG48" s="625"/>
      <c r="CH48" s="625"/>
      <c r="CI48" s="625"/>
      <c r="CJ48" s="625"/>
      <c r="CK48" s="625"/>
      <c r="CL48" s="625"/>
      <c r="CM48" s="625"/>
      <c r="CN48" s="625"/>
      <c r="CO48" s="625"/>
      <c r="CP48" s="625"/>
      <c r="CQ48" s="626"/>
      <c r="CR48" s="627" t="s">
        <v>121</v>
      </c>
      <c r="CS48" s="628"/>
      <c r="CT48" s="628"/>
      <c r="CU48" s="628"/>
      <c r="CV48" s="628"/>
      <c r="CW48" s="628"/>
      <c r="CX48" s="628"/>
      <c r="CY48" s="629"/>
      <c r="CZ48" s="630" t="s">
        <v>121</v>
      </c>
      <c r="DA48" s="631"/>
      <c r="DB48" s="631"/>
      <c r="DC48" s="632"/>
      <c r="DD48" s="633" t="s">
        <v>121</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350</v>
      </c>
      <c r="CE49" s="609"/>
      <c r="CF49" s="609"/>
      <c r="CG49" s="609"/>
      <c r="CH49" s="609"/>
      <c r="CI49" s="609"/>
      <c r="CJ49" s="609"/>
      <c r="CK49" s="609"/>
      <c r="CL49" s="609"/>
      <c r="CM49" s="609"/>
      <c r="CN49" s="609"/>
      <c r="CO49" s="609"/>
      <c r="CP49" s="609"/>
      <c r="CQ49" s="610"/>
      <c r="CR49" s="611">
        <v>7084862</v>
      </c>
      <c r="CS49" s="612"/>
      <c r="CT49" s="612"/>
      <c r="CU49" s="612"/>
      <c r="CV49" s="612"/>
      <c r="CW49" s="612"/>
      <c r="CX49" s="612"/>
      <c r="CY49" s="613"/>
      <c r="CZ49" s="614">
        <v>100</v>
      </c>
      <c r="DA49" s="615"/>
      <c r="DB49" s="615"/>
      <c r="DC49" s="616"/>
      <c r="DD49" s="617">
        <v>4567329</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rtkVCeFSqBI1S+C0SlsnKinSWTqcLELGrb081ECIuKRplDB5hwLz4lwJNcRxqTdncZCgHF6RFzgMLDHYAP+a3Q==" saltValue="lBJkvE+286cFWGzo2Ybt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5" zoomScale="70" zoomScaleNormal="25" zoomScaleSheetLayoutView="70" workbookViewId="0">
      <selection activeCell="AP72" sqref="AP72:AT7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7153</v>
      </c>
      <c r="R7" s="1103"/>
      <c r="S7" s="1103"/>
      <c r="T7" s="1103"/>
      <c r="U7" s="1103"/>
      <c r="V7" s="1103">
        <v>7042</v>
      </c>
      <c r="W7" s="1103"/>
      <c r="X7" s="1103"/>
      <c r="Y7" s="1103"/>
      <c r="Z7" s="1103"/>
      <c r="AA7" s="1103">
        <v>111</v>
      </c>
      <c r="AB7" s="1103"/>
      <c r="AC7" s="1103"/>
      <c r="AD7" s="1103"/>
      <c r="AE7" s="1104"/>
      <c r="AF7" s="1105">
        <v>109</v>
      </c>
      <c r="AG7" s="1106"/>
      <c r="AH7" s="1106"/>
      <c r="AI7" s="1106"/>
      <c r="AJ7" s="1107"/>
      <c r="AK7" s="1108">
        <v>420</v>
      </c>
      <c r="AL7" s="1109"/>
      <c r="AM7" s="1109"/>
      <c r="AN7" s="1109"/>
      <c r="AO7" s="1109"/>
      <c r="AP7" s="1109">
        <v>6550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0</v>
      </c>
      <c r="R8" s="1039"/>
      <c r="S8" s="1039"/>
      <c r="T8" s="1039"/>
      <c r="U8" s="1039"/>
      <c r="V8" s="1039" t="s">
        <v>563</v>
      </c>
      <c r="W8" s="1039"/>
      <c r="X8" s="1039"/>
      <c r="Y8" s="1039"/>
      <c r="Z8" s="1039"/>
      <c r="AA8" s="1039">
        <v>0</v>
      </c>
      <c r="AB8" s="1039"/>
      <c r="AC8" s="1039"/>
      <c r="AD8" s="1039"/>
      <c r="AE8" s="1040"/>
      <c r="AF8" s="1035">
        <v>0</v>
      </c>
      <c r="AG8" s="1036"/>
      <c r="AH8" s="1036"/>
      <c r="AI8" s="1036"/>
      <c r="AJ8" s="1037"/>
      <c r="AK8" s="1080" t="s">
        <v>563</v>
      </c>
      <c r="AL8" s="1081"/>
      <c r="AM8" s="1081"/>
      <c r="AN8" s="1081"/>
      <c r="AO8" s="1081"/>
      <c r="AP8" s="1081" t="s">
        <v>563</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375</v>
      </c>
      <c r="C9" s="1031"/>
      <c r="D9" s="1031"/>
      <c r="E9" s="1031"/>
      <c r="F9" s="1031"/>
      <c r="G9" s="1031"/>
      <c r="H9" s="1031"/>
      <c r="I9" s="1031"/>
      <c r="J9" s="1031"/>
      <c r="K9" s="1031"/>
      <c r="L9" s="1031"/>
      <c r="M9" s="1031"/>
      <c r="N9" s="1031"/>
      <c r="O9" s="1031"/>
      <c r="P9" s="1032"/>
      <c r="Q9" s="1038">
        <v>138</v>
      </c>
      <c r="R9" s="1039"/>
      <c r="S9" s="1039"/>
      <c r="T9" s="1039"/>
      <c r="U9" s="1039"/>
      <c r="V9" s="1039">
        <v>135</v>
      </c>
      <c r="W9" s="1039"/>
      <c r="X9" s="1039"/>
      <c r="Y9" s="1039"/>
      <c r="Z9" s="1039"/>
      <c r="AA9" s="1039">
        <v>3</v>
      </c>
      <c r="AB9" s="1039"/>
      <c r="AC9" s="1039"/>
      <c r="AD9" s="1039"/>
      <c r="AE9" s="1040"/>
      <c r="AF9" s="1035">
        <v>2</v>
      </c>
      <c r="AG9" s="1036"/>
      <c r="AH9" s="1036"/>
      <c r="AI9" s="1036"/>
      <c r="AJ9" s="1037"/>
      <c r="AK9" s="1080">
        <v>92</v>
      </c>
      <c r="AL9" s="1081"/>
      <c r="AM9" s="1081"/>
      <c r="AN9" s="1081"/>
      <c r="AO9" s="1081"/>
      <c r="AP9" s="1081">
        <v>445</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t="s">
        <v>376</v>
      </c>
      <c r="C10" s="1031"/>
      <c r="D10" s="1031"/>
      <c r="E10" s="1031"/>
      <c r="F10" s="1031"/>
      <c r="G10" s="1031"/>
      <c r="H10" s="1031"/>
      <c r="I10" s="1031"/>
      <c r="J10" s="1031"/>
      <c r="K10" s="1031"/>
      <c r="L10" s="1031"/>
      <c r="M10" s="1031"/>
      <c r="N10" s="1031"/>
      <c r="O10" s="1031"/>
      <c r="P10" s="1032"/>
      <c r="Q10" s="1038">
        <v>4</v>
      </c>
      <c r="R10" s="1039"/>
      <c r="S10" s="1039"/>
      <c r="T10" s="1039"/>
      <c r="U10" s="1039"/>
      <c r="V10" s="1039">
        <v>4</v>
      </c>
      <c r="W10" s="1039"/>
      <c r="X10" s="1039"/>
      <c r="Y10" s="1039"/>
      <c r="Z10" s="1039"/>
      <c r="AA10" s="1039">
        <v>0</v>
      </c>
      <c r="AB10" s="1039"/>
      <c r="AC10" s="1039"/>
      <c r="AD10" s="1039"/>
      <c r="AE10" s="1040"/>
      <c r="AF10" s="1035">
        <v>0</v>
      </c>
      <c r="AG10" s="1036"/>
      <c r="AH10" s="1036"/>
      <c r="AI10" s="1036"/>
      <c r="AJ10" s="1037"/>
      <c r="AK10" s="1080">
        <v>2</v>
      </c>
      <c r="AL10" s="1081"/>
      <c r="AM10" s="1081"/>
      <c r="AN10" s="1081"/>
      <c r="AO10" s="1081"/>
      <c r="AP10" s="1081" t="s">
        <v>563</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7295</v>
      </c>
      <c r="R23" s="1061"/>
      <c r="S23" s="1061"/>
      <c r="T23" s="1061"/>
      <c r="U23" s="1061"/>
      <c r="V23" s="1061">
        <v>7181</v>
      </c>
      <c r="W23" s="1061"/>
      <c r="X23" s="1061"/>
      <c r="Y23" s="1061"/>
      <c r="Z23" s="1061"/>
      <c r="AA23" s="1061">
        <v>114</v>
      </c>
      <c r="AB23" s="1061"/>
      <c r="AC23" s="1061"/>
      <c r="AD23" s="1061"/>
      <c r="AE23" s="1068"/>
      <c r="AF23" s="1069">
        <v>111</v>
      </c>
      <c r="AG23" s="1061"/>
      <c r="AH23" s="1061"/>
      <c r="AI23" s="1061"/>
      <c r="AJ23" s="1070"/>
      <c r="AK23" s="1071"/>
      <c r="AL23" s="1072"/>
      <c r="AM23" s="1072"/>
      <c r="AN23" s="1072"/>
      <c r="AO23" s="1072"/>
      <c r="AP23" s="1061">
        <v>6995</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1232</v>
      </c>
      <c r="R28" s="1051"/>
      <c r="S28" s="1051"/>
      <c r="T28" s="1051"/>
      <c r="U28" s="1051"/>
      <c r="V28" s="1051">
        <v>1224</v>
      </c>
      <c r="W28" s="1051"/>
      <c r="X28" s="1051"/>
      <c r="Y28" s="1051"/>
      <c r="Z28" s="1051"/>
      <c r="AA28" s="1051">
        <v>8</v>
      </c>
      <c r="AB28" s="1051"/>
      <c r="AC28" s="1051"/>
      <c r="AD28" s="1051"/>
      <c r="AE28" s="1052"/>
      <c r="AF28" s="1053">
        <v>8</v>
      </c>
      <c r="AG28" s="1051"/>
      <c r="AH28" s="1051"/>
      <c r="AI28" s="1051"/>
      <c r="AJ28" s="1054"/>
      <c r="AK28" s="1042">
        <v>127</v>
      </c>
      <c r="AL28" s="1043"/>
      <c r="AM28" s="1043"/>
      <c r="AN28" s="1043"/>
      <c r="AO28" s="1043"/>
      <c r="AP28" s="1043" t="s">
        <v>563</v>
      </c>
      <c r="AQ28" s="1043"/>
      <c r="AR28" s="1043"/>
      <c r="AS28" s="1043"/>
      <c r="AT28" s="1043"/>
      <c r="AU28" s="1043" t="s">
        <v>563</v>
      </c>
      <c r="AV28" s="1043"/>
      <c r="AW28" s="1043"/>
      <c r="AX28" s="1043"/>
      <c r="AY28" s="1043"/>
      <c r="AZ28" s="1044" t="s">
        <v>563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1293</v>
      </c>
      <c r="R29" s="1039"/>
      <c r="S29" s="1039"/>
      <c r="T29" s="1039"/>
      <c r="U29" s="1039"/>
      <c r="V29" s="1039">
        <v>1228</v>
      </c>
      <c r="W29" s="1039"/>
      <c r="X29" s="1039"/>
      <c r="Y29" s="1039"/>
      <c r="Z29" s="1039"/>
      <c r="AA29" s="1039">
        <v>65</v>
      </c>
      <c r="AB29" s="1039"/>
      <c r="AC29" s="1039"/>
      <c r="AD29" s="1039"/>
      <c r="AE29" s="1040"/>
      <c r="AF29" s="1035">
        <v>65</v>
      </c>
      <c r="AG29" s="1036"/>
      <c r="AH29" s="1036"/>
      <c r="AI29" s="1036"/>
      <c r="AJ29" s="1037"/>
      <c r="AK29" s="980">
        <v>173</v>
      </c>
      <c r="AL29" s="971"/>
      <c r="AM29" s="971"/>
      <c r="AN29" s="971"/>
      <c r="AO29" s="971"/>
      <c r="AP29" s="971" t="s">
        <v>563</v>
      </c>
      <c r="AQ29" s="971"/>
      <c r="AR29" s="971"/>
      <c r="AS29" s="971"/>
      <c r="AT29" s="971"/>
      <c r="AU29" s="971" t="s">
        <v>563</v>
      </c>
      <c r="AV29" s="971"/>
      <c r="AW29" s="971"/>
      <c r="AX29" s="971"/>
      <c r="AY29" s="971"/>
      <c r="AZ29" s="1041" t="s">
        <v>563</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145</v>
      </c>
      <c r="R30" s="1039"/>
      <c r="S30" s="1039"/>
      <c r="T30" s="1039"/>
      <c r="U30" s="1039"/>
      <c r="V30" s="1039">
        <v>145</v>
      </c>
      <c r="W30" s="1039"/>
      <c r="X30" s="1039"/>
      <c r="Y30" s="1039"/>
      <c r="Z30" s="1039"/>
      <c r="AA30" s="1039">
        <v>1</v>
      </c>
      <c r="AB30" s="1039"/>
      <c r="AC30" s="1039"/>
      <c r="AD30" s="1039"/>
      <c r="AE30" s="1040"/>
      <c r="AF30" s="1035">
        <v>1</v>
      </c>
      <c r="AG30" s="1036"/>
      <c r="AH30" s="1036"/>
      <c r="AI30" s="1036"/>
      <c r="AJ30" s="1037"/>
      <c r="AK30" s="980">
        <v>36</v>
      </c>
      <c r="AL30" s="971"/>
      <c r="AM30" s="971"/>
      <c r="AN30" s="971"/>
      <c r="AO30" s="971"/>
      <c r="AP30" s="971" t="s">
        <v>563</v>
      </c>
      <c r="AQ30" s="971"/>
      <c r="AR30" s="971"/>
      <c r="AS30" s="971"/>
      <c r="AT30" s="971"/>
      <c r="AU30" s="971" t="s">
        <v>563</v>
      </c>
      <c r="AV30" s="971"/>
      <c r="AW30" s="971"/>
      <c r="AX30" s="971"/>
      <c r="AY30" s="971"/>
      <c r="AZ30" s="1041" t="s">
        <v>563</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257</v>
      </c>
      <c r="R31" s="1039"/>
      <c r="S31" s="1039"/>
      <c r="T31" s="1039"/>
      <c r="U31" s="1039"/>
      <c r="V31" s="1039">
        <v>699</v>
      </c>
      <c r="W31" s="1039"/>
      <c r="X31" s="1039"/>
      <c r="Y31" s="1039"/>
      <c r="Z31" s="1039"/>
      <c r="AA31" s="1039">
        <v>-441</v>
      </c>
      <c r="AB31" s="1039"/>
      <c r="AC31" s="1039"/>
      <c r="AD31" s="1039"/>
      <c r="AE31" s="1040"/>
      <c r="AF31" s="1035">
        <v>696</v>
      </c>
      <c r="AG31" s="1036"/>
      <c r="AH31" s="1036"/>
      <c r="AI31" s="1036"/>
      <c r="AJ31" s="1037"/>
      <c r="AK31" s="980">
        <v>56</v>
      </c>
      <c r="AL31" s="971"/>
      <c r="AM31" s="971"/>
      <c r="AN31" s="971"/>
      <c r="AO31" s="971"/>
      <c r="AP31" s="971">
        <v>4919</v>
      </c>
      <c r="AQ31" s="971"/>
      <c r="AR31" s="971"/>
      <c r="AS31" s="971"/>
      <c r="AT31" s="971"/>
      <c r="AU31" s="971">
        <v>118</v>
      </c>
      <c r="AV31" s="971"/>
      <c r="AW31" s="971"/>
      <c r="AX31" s="971"/>
      <c r="AY31" s="971"/>
      <c r="AZ31" s="1041" t="s">
        <v>563</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333</v>
      </c>
      <c r="R32" s="1039"/>
      <c r="S32" s="1039"/>
      <c r="T32" s="1039"/>
      <c r="U32" s="1039"/>
      <c r="V32" s="1039">
        <v>316</v>
      </c>
      <c r="W32" s="1039"/>
      <c r="X32" s="1039"/>
      <c r="Y32" s="1039"/>
      <c r="Z32" s="1039"/>
      <c r="AA32" s="1039">
        <v>16</v>
      </c>
      <c r="AB32" s="1039"/>
      <c r="AC32" s="1039"/>
      <c r="AD32" s="1039"/>
      <c r="AE32" s="1040"/>
      <c r="AF32" s="1035">
        <v>65</v>
      </c>
      <c r="AG32" s="1036"/>
      <c r="AH32" s="1036"/>
      <c r="AI32" s="1036"/>
      <c r="AJ32" s="1037"/>
      <c r="AK32" s="980">
        <v>268</v>
      </c>
      <c r="AL32" s="971"/>
      <c r="AM32" s="971"/>
      <c r="AN32" s="971"/>
      <c r="AO32" s="971"/>
      <c r="AP32" s="971">
        <v>2696</v>
      </c>
      <c r="AQ32" s="971"/>
      <c r="AR32" s="971"/>
      <c r="AS32" s="971"/>
      <c r="AT32" s="971"/>
      <c r="AU32" s="971">
        <v>2502</v>
      </c>
      <c r="AV32" s="971"/>
      <c r="AW32" s="971"/>
      <c r="AX32" s="971"/>
      <c r="AY32" s="971"/>
      <c r="AZ32" s="1041" t="s">
        <v>563</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75</v>
      </c>
      <c r="R33" s="1039"/>
      <c r="S33" s="1039"/>
      <c r="T33" s="1039"/>
      <c r="U33" s="1039"/>
      <c r="V33" s="1039">
        <v>64</v>
      </c>
      <c r="W33" s="1039"/>
      <c r="X33" s="1039"/>
      <c r="Y33" s="1039"/>
      <c r="Z33" s="1039"/>
      <c r="AA33" s="1039">
        <v>11</v>
      </c>
      <c r="AB33" s="1039"/>
      <c r="AC33" s="1039"/>
      <c r="AD33" s="1039"/>
      <c r="AE33" s="1040"/>
      <c r="AF33" s="1035">
        <v>16</v>
      </c>
      <c r="AG33" s="1036"/>
      <c r="AH33" s="1036"/>
      <c r="AI33" s="1036"/>
      <c r="AJ33" s="1037"/>
      <c r="AK33" s="980">
        <v>55</v>
      </c>
      <c r="AL33" s="971"/>
      <c r="AM33" s="971"/>
      <c r="AN33" s="971"/>
      <c r="AO33" s="971"/>
      <c r="AP33" s="971">
        <v>305</v>
      </c>
      <c r="AQ33" s="971"/>
      <c r="AR33" s="971"/>
      <c r="AS33" s="971"/>
      <c r="AT33" s="971"/>
      <c r="AU33" s="971">
        <v>201</v>
      </c>
      <c r="AV33" s="971"/>
      <c r="AW33" s="971"/>
      <c r="AX33" s="971"/>
      <c r="AY33" s="971"/>
      <c r="AZ33" s="1041" t="s">
        <v>563</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397</v>
      </c>
      <c r="C34" s="1031"/>
      <c r="D34" s="1031"/>
      <c r="E34" s="1031"/>
      <c r="F34" s="1031"/>
      <c r="G34" s="1031"/>
      <c r="H34" s="1031"/>
      <c r="I34" s="1031"/>
      <c r="J34" s="1031"/>
      <c r="K34" s="1031"/>
      <c r="L34" s="1031"/>
      <c r="M34" s="1031"/>
      <c r="N34" s="1031"/>
      <c r="O34" s="1031"/>
      <c r="P34" s="1032"/>
      <c r="Q34" s="1038">
        <v>44</v>
      </c>
      <c r="R34" s="1039"/>
      <c r="S34" s="1039"/>
      <c r="T34" s="1039"/>
      <c r="U34" s="1039"/>
      <c r="V34" s="1039">
        <v>25</v>
      </c>
      <c r="W34" s="1039"/>
      <c r="X34" s="1039"/>
      <c r="Y34" s="1039"/>
      <c r="Z34" s="1039"/>
      <c r="AA34" s="1039">
        <v>19</v>
      </c>
      <c r="AB34" s="1039"/>
      <c r="AC34" s="1039"/>
      <c r="AD34" s="1039"/>
      <c r="AE34" s="1040"/>
      <c r="AF34" s="1035">
        <v>735</v>
      </c>
      <c r="AG34" s="1036"/>
      <c r="AH34" s="1036"/>
      <c r="AI34" s="1036"/>
      <c r="AJ34" s="1037"/>
      <c r="AK34" s="980" t="s">
        <v>563</v>
      </c>
      <c r="AL34" s="971"/>
      <c r="AM34" s="971"/>
      <c r="AN34" s="971"/>
      <c r="AO34" s="971"/>
      <c r="AP34" s="971" t="s">
        <v>563</v>
      </c>
      <c r="AQ34" s="971"/>
      <c r="AR34" s="971"/>
      <c r="AS34" s="971"/>
      <c r="AT34" s="971"/>
      <c r="AU34" s="971" t="s">
        <v>563</v>
      </c>
      <c r="AV34" s="971"/>
      <c r="AW34" s="971"/>
      <c r="AX34" s="971"/>
      <c r="AY34" s="971"/>
      <c r="AZ34" s="1041" t="s">
        <v>563</v>
      </c>
      <c r="BA34" s="1041"/>
      <c r="BB34" s="1041"/>
      <c r="BC34" s="1041"/>
      <c r="BD34" s="1041"/>
      <c r="BE34" s="972" t="s">
        <v>398</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1585</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403</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553</v>
      </c>
      <c r="C68" s="986"/>
      <c r="D68" s="986"/>
      <c r="E68" s="986"/>
      <c r="F68" s="986"/>
      <c r="G68" s="986"/>
      <c r="H68" s="986"/>
      <c r="I68" s="986"/>
      <c r="J68" s="986"/>
      <c r="K68" s="986"/>
      <c r="L68" s="986"/>
      <c r="M68" s="986"/>
      <c r="N68" s="986"/>
      <c r="O68" s="986"/>
      <c r="P68" s="987"/>
      <c r="Q68" s="988">
        <v>2480</v>
      </c>
      <c r="R68" s="982"/>
      <c r="S68" s="982"/>
      <c r="T68" s="982"/>
      <c r="U68" s="982"/>
      <c r="V68" s="982">
        <v>2433</v>
      </c>
      <c r="W68" s="982"/>
      <c r="X68" s="982"/>
      <c r="Y68" s="982"/>
      <c r="Z68" s="982"/>
      <c r="AA68" s="982">
        <v>47</v>
      </c>
      <c r="AB68" s="982"/>
      <c r="AC68" s="982"/>
      <c r="AD68" s="982"/>
      <c r="AE68" s="982"/>
      <c r="AF68" s="982">
        <v>47</v>
      </c>
      <c r="AG68" s="982"/>
      <c r="AH68" s="982"/>
      <c r="AI68" s="982"/>
      <c r="AJ68" s="982"/>
      <c r="AK68" s="982" t="s">
        <v>563</v>
      </c>
      <c r="AL68" s="982"/>
      <c r="AM68" s="982"/>
      <c r="AN68" s="982"/>
      <c r="AO68" s="982"/>
      <c r="AP68" s="982">
        <v>1072</v>
      </c>
      <c r="AQ68" s="982"/>
      <c r="AR68" s="982"/>
      <c r="AS68" s="982"/>
      <c r="AT68" s="982"/>
      <c r="AU68" s="982">
        <v>112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554</v>
      </c>
      <c r="C69" s="975"/>
      <c r="D69" s="975"/>
      <c r="E69" s="975"/>
      <c r="F69" s="975"/>
      <c r="G69" s="975"/>
      <c r="H69" s="975"/>
      <c r="I69" s="975"/>
      <c r="J69" s="975"/>
      <c r="K69" s="975"/>
      <c r="L69" s="975"/>
      <c r="M69" s="975"/>
      <c r="N69" s="975"/>
      <c r="O69" s="975"/>
      <c r="P69" s="976"/>
      <c r="Q69" s="977">
        <v>1552</v>
      </c>
      <c r="R69" s="971"/>
      <c r="S69" s="971"/>
      <c r="T69" s="971"/>
      <c r="U69" s="971"/>
      <c r="V69" s="971">
        <v>1263</v>
      </c>
      <c r="W69" s="971"/>
      <c r="X69" s="971"/>
      <c r="Y69" s="971"/>
      <c r="Z69" s="971"/>
      <c r="AA69" s="971">
        <v>289</v>
      </c>
      <c r="AB69" s="971"/>
      <c r="AC69" s="971"/>
      <c r="AD69" s="971"/>
      <c r="AE69" s="971"/>
      <c r="AF69" s="971">
        <v>289</v>
      </c>
      <c r="AG69" s="971"/>
      <c r="AH69" s="971"/>
      <c r="AI69" s="971"/>
      <c r="AJ69" s="971"/>
      <c r="AK69" s="971" t="s">
        <v>563</v>
      </c>
      <c r="AL69" s="971"/>
      <c r="AM69" s="971"/>
      <c r="AN69" s="971"/>
      <c r="AO69" s="971"/>
      <c r="AP69" s="971">
        <v>2804</v>
      </c>
      <c r="AQ69" s="971"/>
      <c r="AR69" s="971"/>
      <c r="AS69" s="971"/>
      <c r="AT69" s="971"/>
      <c r="AU69" s="971">
        <v>378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555</v>
      </c>
      <c r="C70" s="975"/>
      <c r="D70" s="975"/>
      <c r="E70" s="975"/>
      <c r="F70" s="975"/>
      <c r="G70" s="975"/>
      <c r="H70" s="975"/>
      <c r="I70" s="975"/>
      <c r="J70" s="975"/>
      <c r="K70" s="975"/>
      <c r="L70" s="975"/>
      <c r="M70" s="975"/>
      <c r="N70" s="975"/>
      <c r="O70" s="975"/>
      <c r="P70" s="976"/>
      <c r="Q70" s="977">
        <v>6591</v>
      </c>
      <c r="R70" s="971"/>
      <c r="S70" s="971"/>
      <c r="T70" s="971"/>
      <c r="U70" s="971"/>
      <c r="V70" s="971">
        <v>6978</v>
      </c>
      <c r="W70" s="971"/>
      <c r="X70" s="971"/>
      <c r="Y70" s="971"/>
      <c r="Z70" s="971"/>
      <c r="AA70" s="971">
        <v>-388</v>
      </c>
      <c r="AB70" s="971"/>
      <c r="AC70" s="971"/>
      <c r="AD70" s="971"/>
      <c r="AE70" s="971"/>
      <c r="AF70" s="971">
        <v>880</v>
      </c>
      <c r="AG70" s="971"/>
      <c r="AH70" s="971"/>
      <c r="AI70" s="971"/>
      <c r="AJ70" s="971"/>
      <c r="AK70" s="971">
        <v>496</v>
      </c>
      <c r="AL70" s="971"/>
      <c r="AM70" s="971"/>
      <c r="AN70" s="971"/>
      <c r="AO70" s="971"/>
      <c r="AP70" s="971">
        <v>4838</v>
      </c>
      <c r="AQ70" s="971"/>
      <c r="AR70" s="971"/>
      <c r="AS70" s="971"/>
      <c r="AT70" s="971"/>
      <c r="AU70" s="971">
        <v>51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556</v>
      </c>
      <c r="C71" s="975"/>
      <c r="D71" s="975"/>
      <c r="E71" s="975"/>
      <c r="F71" s="975"/>
      <c r="G71" s="975"/>
      <c r="H71" s="975"/>
      <c r="I71" s="975"/>
      <c r="J71" s="975"/>
      <c r="K71" s="975"/>
      <c r="L71" s="975"/>
      <c r="M71" s="975"/>
      <c r="N71" s="975"/>
      <c r="O71" s="975"/>
      <c r="P71" s="976"/>
      <c r="Q71" s="978">
        <v>8445</v>
      </c>
      <c r="R71" s="979"/>
      <c r="S71" s="979"/>
      <c r="T71" s="979"/>
      <c r="U71" s="980"/>
      <c r="V71" s="981">
        <v>6617</v>
      </c>
      <c r="W71" s="979"/>
      <c r="X71" s="979"/>
      <c r="Y71" s="979"/>
      <c r="Z71" s="980"/>
      <c r="AA71" s="981">
        <v>1828</v>
      </c>
      <c r="AB71" s="979"/>
      <c r="AC71" s="979"/>
      <c r="AD71" s="979"/>
      <c r="AE71" s="980"/>
      <c r="AF71" s="981" t="s">
        <v>563</v>
      </c>
      <c r="AG71" s="979"/>
      <c r="AH71" s="979"/>
      <c r="AI71" s="979"/>
      <c r="AJ71" s="980"/>
      <c r="AK71" s="981">
        <v>14</v>
      </c>
      <c r="AL71" s="979"/>
      <c r="AM71" s="979"/>
      <c r="AN71" s="979"/>
      <c r="AO71" s="980"/>
      <c r="AP71" s="981" t="s">
        <v>563</v>
      </c>
      <c r="AQ71" s="979"/>
      <c r="AR71" s="979"/>
      <c r="AS71" s="979"/>
      <c r="AT71" s="980"/>
      <c r="AU71" s="971" t="s">
        <v>563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557</v>
      </c>
      <c r="C72" s="975"/>
      <c r="D72" s="975"/>
      <c r="E72" s="975"/>
      <c r="F72" s="975"/>
      <c r="G72" s="975"/>
      <c r="H72" s="975"/>
      <c r="I72" s="975"/>
      <c r="J72" s="975"/>
      <c r="K72" s="975"/>
      <c r="L72" s="975"/>
      <c r="M72" s="975"/>
      <c r="N72" s="975"/>
      <c r="O72" s="975"/>
      <c r="P72" s="976"/>
      <c r="Q72" s="978">
        <v>1514</v>
      </c>
      <c r="R72" s="979"/>
      <c r="S72" s="979"/>
      <c r="T72" s="979"/>
      <c r="U72" s="980"/>
      <c r="V72" s="981">
        <v>1513</v>
      </c>
      <c r="W72" s="979"/>
      <c r="X72" s="979"/>
      <c r="Y72" s="979"/>
      <c r="Z72" s="980"/>
      <c r="AA72" s="981">
        <v>1</v>
      </c>
      <c r="AB72" s="979"/>
      <c r="AC72" s="979"/>
      <c r="AD72" s="979"/>
      <c r="AE72" s="980"/>
      <c r="AF72" s="981" t="s">
        <v>563</v>
      </c>
      <c r="AG72" s="979"/>
      <c r="AH72" s="979"/>
      <c r="AI72" s="979"/>
      <c r="AJ72" s="980"/>
      <c r="AK72" s="981" t="s">
        <v>563</v>
      </c>
      <c r="AL72" s="979"/>
      <c r="AM72" s="979"/>
      <c r="AN72" s="979"/>
      <c r="AO72" s="980"/>
      <c r="AP72" s="981" t="s">
        <v>563</v>
      </c>
      <c r="AQ72" s="979"/>
      <c r="AR72" s="979"/>
      <c r="AS72" s="979"/>
      <c r="AT72" s="980"/>
      <c r="AU72" s="971" t="s">
        <v>563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558</v>
      </c>
      <c r="C73" s="975"/>
      <c r="D73" s="975"/>
      <c r="E73" s="975"/>
      <c r="F73" s="975"/>
      <c r="G73" s="975"/>
      <c r="H73" s="975"/>
      <c r="I73" s="975"/>
      <c r="J73" s="975"/>
      <c r="K73" s="975"/>
      <c r="L73" s="975"/>
      <c r="M73" s="975"/>
      <c r="N73" s="975"/>
      <c r="O73" s="975"/>
      <c r="P73" s="976"/>
      <c r="Q73" s="978">
        <v>2</v>
      </c>
      <c r="R73" s="979"/>
      <c r="S73" s="979"/>
      <c r="T73" s="979"/>
      <c r="U73" s="980"/>
      <c r="V73" s="981">
        <v>0</v>
      </c>
      <c r="W73" s="979"/>
      <c r="X73" s="979"/>
      <c r="Y73" s="979"/>
      <c r="Z73" s="980"/>
      <c r="AA73" s="981">
        <v>2</v>
      </c>
      <c r="AB73" s="979"/>
      <c r="AC73" s="979"/>
      <c r="AD73" s="979"/>
      <c r="AE73" s="980"/>
      <c r="AF73" s="981" t="s">
        <v>563</v>
      </c>
      <c r="AG73" s="979"/>
      <c r="AH73" s="979"/>
      <c r="AI73" s="979"/>
      <c r="AJ73" s="980"/>
      <c r="AK73" s="981" t="s">
        <v>563</v>
      </c>
      <c r="AL73" s="979"/>
      <c r="AM73" s="979"/>
      <c r="AN73" s="979"/>
      <c r="AO73" s="980"/>
      <c r="AP73" s="981" t="s">
        <v>563</v>
      </c>
      <c r="AQ73" s="979"/>
      <c r="AR73" s="979"/>
      <c r="AS73" s="979"/>
      <c r="AT73" s="980"/>
      <c r="AU73" s="971" t="s">
        <v>563</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559</v>
      </c>
      <c r="C74" s="975"/>
      <c r="D74" s="975"/>
      <c r="E74" s="975"/>
      <c r="F74" s="975"/>
      <c r="G74" s="975"/>
      <c r="H74" s="975"/>
      <c r="I74" s="975"/>
      <c r="J74" s="975"/>
      <c r="K74" s="975"/>
      <c r="L74" s="975"/>
      <c r="M74" s="975"/>
      <c r="N74" s="975"/>
      <c r="O74" s="975"/>
      <c r="P74" s="976"/>
      <c r="Q74" s="978">
        <v>53</v>
      </c>
      <c r="R74" s="979"/>
      <c r="S74" s="979"/>
      <c r="T74" s="979"/>
      <c r="U74" s="980"/>
      <c r="V74" s="981">
        <v>29</v>
      </c>
      <c r="W74" s="979"/>
      <c r="X74" s="979"/>
      <c r="Y74" s="979"/>
      <c r="Z74" s="980"/>
      <c r="AA74" s="981">
        <v>24</v>
      </c>
      <c r="AB74" s="979"/>
      <c r="AC74" s="979"/>
      <c r="AD74" s="979"/>
      <c r="AE74" s="980"/>
      <c r="AF74" s="981" t="s">
        <v>563</v>
      </c>
      <c r="AG74" s="979"/>
      <c r="AH74" s="979"/>
      <c r="AI74" s="979"/>
      <c r="AJ74" s="980"/>
      <c r="AK74" s="981" t="s">
        <v>563</v>
      </c>
      <c r="AL74" s="979"/>
      <c r="AM74" s="979"/>
      <c r="AN74" s="979"/>
      <c r="AO74" s="980"/>
      <c r="AP74" s="981" t="s">
        <v>563</v>
      </c>
      <c r="AQ74" s="979"/>
      <c r="AR74" s="979"/>
      <c r="AS74" s="979"/>
      <c r="AT74" s="980"/>
      <c r="AU74" s="971" t="s">
        <v>563</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560</v>
      </c>
      <c r="C75" s="975"/>
      <c r="D75" s="975"/>
      <c r="E75" s="975"/>
      <c r="F75" s="975"/>
      <c r="G75" s="975"/>
      <c r="H75" s="975"/>
      <c r="I75" s="975"/>
      <c r="J75" s="975"/>
      <c r="K75" s="975"/>
      <c r="L75" s="975"/>
      <c r="M75" s="975"/>
      <c r="N75" s="975"/>
      <c r="O75" s="975"/>
      <c r="P75" s="976"/>
      <c r="Q75" s="978">
        <v>43</v>
      </c>
      <c r="R75" s="979"/>
      <c r="S75" s="979"/>
      <c r="T75" s="979"/>
      <c r="U75" s="980"/>
      <c r="V75" s="981">
        <v>42</v>
      </c>
      <c r="W75" s="979"/>
      <c r="X75" s="979"/>
      <c r="Y75" s="979"/>
      <c r="Z75" s="980"/>
      <c r="AA75" s="981">
        <v>1</v>
      </c>
      <c r="AB75" s="979"/>
      <c r="AC75" s="979"/>
      <c r="AD75" s="979"/>
      <c r="AE75" s="980"/>
      <c r="AF75" s="981" t="s">
        <v>563</v>
      </c>
      <c r="AG75" s="979"/>
      <c r="AH75" s="979"/>
      <c r="AI75" s="979"/>
      <c r="AJ75" s="980"/>
      <c r="AK75" s="981" t="s">
        <v>563</v>
      </c>
      <c r="AL75" s="979"/>
      <c r="AM75" s="979"/>
      <c r="AN75" s="979"/>
      <c r="AO75" s="980"/>
      <c r="AP75" s="981" t="s">
        <v>563</v>
      </c>
      <c r="AQ75" s="979"/>
      <c r="AR75" s="979"/>
      <c r="AS75" s="979"/>
      <c r="AT75" s="980"/>
      <c r="AU75" s="981" t="s">
        <v>563</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561</v>
      </c>
      <c r="C76" s="975"/>
      <c r="D76" s="975"/>
      <c r="E76" s="975"/>
      <c r="F76" s="975"/>
      <c r="G76" s="975"/>
      <c r="H76" s="975"/>
      <c r="I76" s="975"/>
      <c r="J76" s="975"/>
      <c r="K76" s="975"/>
      <c r="L76" s="975"/>
      <c r="M76" s="975"/>
      <c r="N76" s="975"/>
      <c r="O76" s="975"/>
      <c r="P76" s="976"/>
      <c r="Q76" s="978">
        <v>997</v>
      </c>
      <c r="R76" s="979"/>
      <c r="S76" s="979"/>
      <c r="T76" s="979"/>
      <c r="U76" s="980"/>
      <c r="V76" s="981">
        <v>947</v>
      </c>
      <c r="W76" s="979"/>
      <c r="X76" s="979"/>
      <c r="Y76" s="979"/>
      <c r="Z76" s="980"/>
      <c r="AA76" s="981">
        <v>50</v>
      </c>
      <c r="AB76" s="979"/>
      <c r="AC76" s="979"/>
      <c r="AD76" s="979"/>
      <c r="AE76" s="980"/>
      <c r="AF76" s="981">
        <v>50</v>
      </c>
      <c r="AG76" s="979"/>
      <c r="AH76" s="979"/>
      <c r="AI76" s="979"/>
      <c r="AJ76" s="980"/>
      <c r="AK76" s="981" t="s">
        <v>563</v>
      </c>
      <c r="AL76" s="979"/>
      <c r="AM76" s="979"/>
      <c r="AN76" s="979"/>
      <c r="AO76" s="980"/>
      <c r="AP76" s="981" t="s">
        <v>563</v>
      </c>
      <c r="AQ76" s="979"/>
      <c r="AR76" s="979"/>
      <c r="AS76" s="979"/>
      <c r="AT76" s="980"/>
      <c r="AU76" s="981" t="s">
        <v>563</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562</v>
      </c>
      <c r="C77" s="975"/>
      <c r="D77" s="975"/>
      <c r="E77" s="975"/>
      <c r="F77" s="975"/>
      <c r="G77" s="975"/>
      <c r="H77" s="975"/>
      <c r="I77" s="975"/>
      <c r="J77" s="975"/>
      <c r="K77" s="975"/>
      <c r="L77" s="975"/>
      <c r="M77" s="975"/>
      <c r="N77" s="975"/>
      <c r="O77" s="975"/>
      <c r="P77" s="976"/>
      <c r="Q77" s="978">
        <v>259339</v>
      </c>
      <c r="R77" s="979"/>
      <c r="S77" s="979"/>
      <c r="T77" s="979"/>
      <c r="U77" s="980"/>
      <c r="V77" s="981">
        <v>254515</v>
      </c>
      <c r="W77" s="979"/>
      <c r="X77" s="979"/>
      <c r="Y77" s="979"/>
      <c r="Z77" s="980"/>
      <c r="AA77" s="981">
        <v>4824</v>
      </c>
      <c r="AB77" s="979"/>
      <c r="AC77" s="979"/>
      <c r="AD77" s="979"/>
      <c r="AE77" s="980"/>
      <c r="AF77" s="981">
        <v>4824</v>
      </c>
      <c r="AG77" s="979"/>
      <c r="AH77" s="979"/>
      <c r="AI77" s="979"/>
      <c r="AJ77" s="980"/>
      <c r="AK77" s="981">
        <v>1141</v>
      </c>
      <c r="AL77" s="979"/>
      <c r="AM77" s="979"/>
      <c r="AN77" s="979"/>
      <c r="AO77" s="980"/>
      <c r="AP77" s="981" t="s">
        <v>563</v>
      </c>
      <c r="AQ77" s="979"/>
      <c r="AR77" s="979"/>
      <c r="AS77" s="979"/>
      <c r="AT77" s="980"/>
      <c r="AU77" s="981" t="s">
        <v>563</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15">
      <c r="A110" s="809" t="s">
        <v>417</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461944</v>
      </c>
      <c r="AB110" s="889"/>
      <c r="AC110" s="889"/>
      <c r="AD110" s="889"/>
      <c r="AE110" s="890"/>
      <c r="AF110" s="891">
        <v>484312</v>
      </c>
      <c r="AG110" s="889"/>
      <c r="AH110" s="889"/>
      <c r="AI110" s="889"/>
      <c r="AJ110" s="890"/>
      <c r="AK110" s="891">
        <v>497150</v>
      </c>
      <c r="AL110" s="889"/>
      <c r="AM110" s="889"/>
      <c r="AN110" s="889"/>
      <c r="AO110" s="890"/>
      <c r="AP110" s="892">
        <v>14.9</v>
      </c>
      <c r="AQ110" s="893"/>
      <c r="AR110" s="893"/>
      <c r="AS110" s="893"/>
      <c r="AT110" s="894"/>
      <c r="AU110" s="930" t="s">
        <v>69</v>
      </c>
      <c r="AV110" s="931"/>
      <c r="AW110" s="931"/>
      <c r="AX110" s="931"/>
      <c r="AY110" s="931"/>
      <c r="AZ110" s="860" t="s">
        <v>418</v>
      </c>
      <c r="BA110" s="810"/>
      <c r="BB110" s="810"/>
      <c r="BC110" s="810"/>
      <c r="BD110" s="810"/>
      <c r="BE110" s="810"/>
      <c r="BF110" s="810"/>
      <c r="BG110" s="810"/>
      <c r="BH110" s="810"/>
      <c r="BI110" s="810"/>
      <c r="BJ110" s="810"/>
      <c r="BK110" s="810"/>
      <c r="BL110" s="810"/>
      <c r="BM110" s="810"/>
      <c r="BN110" s="810"/>
      <c r="BO110" s="810"/>
      <c r="BP110" s="811"/>
      <c r="BQ110" s="861">
        <v>6362445</v>
      </c>
      <c r="BR110" s="842"/>
      <c r="BS110" s="842"/>
      <c r="BT110" s="842"/>
      <c r="BU110" s="842"/>
      <c r="BV110" s="842">
        <v>6892895</v>
      </c>
      <c r="BW110" s="842"/>
      <c r="BX110" s="842"/>
      <c r="BY110" s="842"/>
      <c r="BZ110" s="842"/>
      <c r="CA110" s="842">
        <v>6994593</v>
      </c>
      <c r="CB110" s="842"/>
      <c r="CC110" s="842"/>
      <c r="CD110" s="842"/>
      <c r="CE110" s="842"/>
      <c r="CF110" s="866">
        <v>209.7</v>
      </c>
      <c r="CG110" s="867"/>
      <c r="CH110" s="867"/>
      <c r="CI110" s="867"/>
      <c r="CJ110" s="867"/>
      <c r="CK110" s="926" t="s">
        <v>419</v>
      </c>
      <c r="CL110" s="819"/>
      <c r="CM110" s="860" t="s">
        <v>420</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7" t="s">
        <v>422</v>
      </c>
      <c r="BA111" s="752"/>
      <c r="BB111" s="752"/>
      <c r="BC111" s="752"/>
      <c r="BD111" s="752"/>
      <c r="BE111" s="752"/>
      <c r="BF111" s="752"/>
      <c r="BG111" s="752"/>
      <c r="BH111" s="752"/>
      <c r="BI111" s="752"/>
      <c r="BJ111" s="752"/>
      <c r="BK111" s="752"/>
      <c r="BL111" s="752"/>
      <c r="BM111" s="752"/>
      <c r="BN111" s="752"/>
      <c r="BO111" s="752"/>
      <c r="BP111" s="753"/>
      <c r="BQ111" s="789">
        <v>811492</v>
      </c>
      <c r="BR111" s="790"/>
      <c r="BS111" s="790"/>
      <c r="BT111" s="790"/>
      <c r="BU111" s="790"/>
      <c r="BV111" s="790">
        <v>699288</v>
      </c>
      <c r="BW111" s="790"/>
      <c r="BX111" s="790"/>
      <c r="BY111" s="790"/>
      <c r="BZ111" s="790"/>
      <c r="CA111" s="790">
        <v>601677</v>
      </c>
      <c r="CB111" s="790"/>
      <c r="CC111" s="790"/>
      <c r="CD111" s="790"/>
      <c r="CE111" s="790"/>
      <c r="CF111" s="875">
        <v>18</v>
      </c>
      <c r="CG111" s="876"/>
      <c r="CH111" s="876"/>
      <c r="CI111" s="876"/>
      <c r="CJ111" s="876"/>
      <c r="CK111" s="927"/>
      <c r="CL111" s="821"/>
      <c r="CM111" s="817"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121</v>
      </c>
      <c r="DH111" s="790"/>
      <c r="DI111" s="790"/>
      <c r="DJ111" s="790"/>
      <c r="DK111" s="790"/>
      <c r="DL111" s="790" t="s">
        <v>121</v>
      </c>
      <c r="DM111" s="790"/>
      <c r="DN111" s="790"/>
      <c r="DO111" s="790"/>
      <c r="DP111" s="790"/>
      <c r="DQ111" s="790" t="s">
        <v>121</v>
      </c>
      <c r="DR111" s="790"/>
      <c r="DS111" s="790"/>
      <c r="DT111" s="790"/>
      <c r="DU111" s="790"/>
      <c r="DV111" s="796" t="s">
        <v>121</v>
      </c>
      <c r="DW111" s="796"/>
      <c r="DX111" s="796"/>
      <c r="DY111" s="796"/>
      <c r="DZ111" s="797"/>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7" t="s">
        <v>426</v>
      </c>
      <c r="BA112" s="752"/>
      <c r="BB112" s="752"/>
      <c r="BC112" s="752"/>
      <c r="BD112" s="752"/>
      <c r="BE112" s="752"/>
      <c r="BF112" s="752"/>
      <c r="BG112" s="752"/>
      <c r="BH112" s="752"/>
      <c r="BI112" s="752"/>
      <c r="BJ112" s="752"/>
      <c r="BK112" s="752"/>
      <c r="BL112" s="752"/>
      <c r="BM112" s="752"/>
      <c r="BN112" s="752"/>
      <c r="BO112" s="752"/>
      <c r="BP112" s="753"/>
      <c r="BQ112" s="789">
        <v>2833274</v>
      </c>
      <c r="BR112" s="790"/>
      <c r="BS112" s="790"/>
      <c r="BT112" s="790"/>
      <c r="BU112" s="790"/>
      <c r="BV112" s="790">
        <v>2770861</v>
      </c>
      <c r="BW112" s="790"/>
      <c r="BX112" s="790"/>
      <c r="BY112" s="790"/>
      <c r="BZ112" s="790"/>
      <c r="CA112" s="790">
        <v>2820976</v>
      </c>
      <c r="CB112" s="790"/>
      <c r="CC112" s="790"/>
      <c r="CD112" s="790"/>
      <c r="CE112" s="790"/>
      <c r="CF112" s="875">
        <v>84.6</v>
      </c>
      <c r="CG112" s="876"/>
      <c r="CH112" s="876"/>
      <c r="CI112" s="876"/>
      <c r="CJ112" s="876"/>
      <c r="CK112" s="927"/>
      <c r="CL112" s="821"/>
      <c r="CM112" s="817"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v>435559</v>
      </c>
      <c r="DH112" s="790"/>
      <c r="DI112" s="790"/>
      <c r="DJ112" s="790"/>
      <c r="DK112" s="790"/>
      <c r="DL112" s="790">
        <v>399968</v>
      </c>
      <c r="DM112" s="790"/>
      <c r="DN112" s="790"/>
      <c r="DO112" s="790"/>
      <c r="DP112" s="790"/>
      <c r="DQ112" s="790">
        <v>364377</v>
      </c>
      <c r="DR112" s="790"/>
      <c r="DS112" s="790"/>
      <c r="DT112" s="790"/>
      <c r="DU112" s="790"/>
      <c r="DV112" s="796">
        <v>10.9</v>
      </c>
      <c r="DW112" s="796"/>
      <c r="DX112" s="796"/>
      <c r="DY112" s="796"/>
      <c r="DZ112" s="797"/>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196979</v>
      </c>
      <c r="AB113" s="919"/>
      <c r="AC113" s="919"/>
      <c r="AD113" s="919"/>
      <c r="AE113" s="920"/>
      <c r="AF113" s="921">
        <v>205182</v>
      </c>
      <c r="AG113" s="919"/>
      <c r="AH113" s="919"/>
      <c r="AI113" s="919"/>
      <c r="AJ113" s="920"/>
      <c r="AK113" s="921">
        <v>221961</v>
      </c>
      <c r="AL113" s="919"/>
      <c r="AM113" s="919"/>
      <c r="AN113" s="919"/>
      <c r="AO113" s="920"/>
      <c r="AP113" s="922">
        <v>6.7</v>
      </c>
      <c r="AQ113" s="923"/>
      <c r="AR113" s="923"/>
      <c r="AS113" s="923"/>
      <c r="AT113" s="924"/>
      <c r="AU113" s="932"/>
      <c r="AV113" s="933"/>
      <c r="AW113" s="933"/>
      <c r="AX113" s="933"/>
      <c r="AY113" s="933"/>
      <c r="AZ113" s="817" t="s">
        <v>429</v>
      </c>
      <c r="BA113" s="752"/>
      <c r="BB113" s="752"/>
      <c r="BC113" s="752"/>
      <c r="BD113" s="752"/>
      <c r="BE113" s="752"/>
      <c r="BF113" s="752"/>
      <c r="BG113" s="752"/>
      <c r="BH113" s="752"/>
      <c r="BI113" s="752"/>
      <c r="BJ113" s="752"/>
      <c r="BK113" s="752"/>
      <c r="BL113" s="752"/>
      <c r="BM113" s="752"/>
      <c r="BN113" s="752"/>
      <c r="BO113" s="752"/>
      <c r="BP113" s="753"/>
      <c r="BQ113" s="789">
        <v>430222</v>
      </c>
      <c r="BR113" s="790"/>
      <c r="BS113" s="790"/>
      <c r="BT113" s="790"/>
      <c r="BU113" s="790"/>
      <c r="BV113" s="790">
        <v>557569</v>
      </c>
      <c r="BW113" s="790"/>
      <c r="BX113" s="790"/>
      <c r="BY113" s="790"/>
      <c r="BZ113" s="790"/>
      <c r="CA113" s="790">
        <v>540210</v>
      </c>
      <c r="CB113" s="790"/>
      <c r="CC113" s="790"/>
      <c r="CD113" s="790"/>
      <c r="CE113" s="790"/>
      <c r="CF113" s="875">
        <v>16.2</v>
      </c>
      <c r="CG113" s="876"/>
      <c r="CH113" s="876"/>
      <c r="CI113" s="876"/>
      <c r="CJ113" s="876"/>
      <c r="CK113" s="927"/>
      <c r="CL113" s="821"/>
      <c r="CM113" s="817"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22061</v>
      </c>
      <c r="AB114" s="780"/>
      <c r="AC114" s="780"/>
      <c r="AD114" s="780"/>
      <c r="AE114" s="781"/>
      <c r="AF114" s="782">
        <v>20577</v>
      </c>
      <c r="AG114" s="780"/>
      <c r="AH114" s="780"/>
      <c r="AI114" s="780"/>
      <c r="AJ114" s="781"/>
      <c r="AK114" s="782">
        <v>27523</v>
      </c>
      <c r="AL114" s="780"/>
      <c r="AM114" s="780"/>
      <c r="AN114" s="780"/>
      <c r="AO114" s="781"/>
      <c r="AP114" s="824">
        <v>0.8</v>
      </c>
      <c r="AQ114" s="825"/>
      <c r="AR114" s="825"/>
      <c r="AS114" s="825"/>
      <c r="AT114" s="826"/>
      <c r="AU114" s="932"/>
      <c r="AV114" s="933"/>
      <c r="AW114" s="933"/>
      <c r="AX114" s="933"/>
      <c r="AY114" s="933"/>
      <c r="AZ114" s="817" t="s">
        <v>432</v>
      </c>
      <c r="BA114" s="752"/>
      <c r="BB114" s="752"/>
      <c r="BC114" s="752"/>
      <c r="BD114" s="752"/>
      <c r="BE114" s="752"/>
      <c r="BF114" s="752"/>
      <c r="BG114" s="752"/>
      <c r="BH114" s="752"/>
      <c r="BI114" s="752"/>
      <c r="BJ114" s="752"/>
      <c r="BK114" s="752"/>
      <c r="BL114" s="752"/>
      <c r="BM114" s="752"/>
      <c r="BN114" s="752"/>
      <c r="BO114" s="752"/>
      <c r="BP114" s="753"/>
      <c r="BQ114" s="789">
        <v>402772</v>
      </c>
      <c r="BR114" s="790"/>
      <c r="BS114" s="790"/>
      <c r="BT114" s="790"/>
      <c r="BU114" s="790"/>
      <c r="BV114" s="790">
        <v>403945</v>
      </c>
      <c r="BW114" s="790"/>
      <c r="BX114" s="790"/>
      <c r="BY114" s="790"/>
      <c r="BZ114" s="790"/>
      <c r="CA114" s="790">
        <v>377460</v>
      </c>
      <c r="CB114" s="790"/>
      <c r="CC114" s="790"/>
      <c r="CD114" s="790"/>
      <c r="CE114" s="790"/>
      <c r="CF114" s="875">
        <v>11.3</v>
      </c>
      <c r="CG114" s="876"/>
      <c r="CH114" s="876"/>
      <c r="CI114" s="876"/>
      <c r="CJ114" s="876"/>
      <c r="CK114" s="927"/>
      <c r="CL114" s="821"/>
      <c r="CM114" s="817"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65500</v>
      </c>
      <c r="AB115" s="919"/>
      <c r="AC115" s="919"/>
      <c r="AD115" s="919"/>
      <c r="AE115" s="920"/>
      <c r="AF115" s="921">
        <v>63416</v>
      </c>
      <c r="AG115" s="919"/>
      <c r="AH115" s="919"/>
      <c r="AI115" s="919"/>
      <c r="AJ115" s="920"/>
      <c r="AK115" s="921">
        <v>63703</v>
      </c>
      <c r="AL115" s="919"/>
      <c r="AM115" s="919"/>
      <c r="AN115" s="919"/>
      <c r="AO115" s="920"/>
      <c r="AP115" s="922">
        <v>1.9</v>
      </c>
      <c r="AQ115" s="923"/>
      <c r="AR115" s="923"/>
      <c r="AS115" s="923"/>
      <c r="AT115" s="924"/>
      <c r="AU115" s="932"/>
      <c r="AV115" s="933"/>
      <c r="AW115" s="933"/>
      <c r="AX115" s="933"/>
      <c r="AY115" s="933"/>
      <c r="AZ115" s="817" t="s">
        <v>435</v>
      </c>
      <c r="BA115" s="752"/>
      <c r="BB115" s="752"/>
      <c r="BC115" s="752"/>
      <c r="BD115" s="752"/>
      <c r="BE115" s="752"/>
      <c r="BF115" s="752"/>
      <c r="BG115" s="752"/>
      <c r="BH115" s="752"/>
      <c r="BI115" s="752"/>
      <c r="BJ115" s="752"/>
      <c r="BK115" s="752"/>
      <c r="BL115" s="752"/>
      <c r="BM115" s="752"/>
      <c r="BN115" s="752"/>
      <c r="BO115" s="752"/>
      <c r="BP115" s="753"/>
      <c r="BQ115" s="789" t="s">
        <v>121</v>
      </c>
      <c r="BR115" s="790"/>
      <c r="BS115" s="790"/>
      <c r="BT115" s="790"/>
      <c r="BU115" s="790"/>
      <c r="BV115" s="790" t="s">
        <v>121</v>
      </c>
      <c r="BW115" s="790"/>
      <c r="BX115" s="790"/>
      <c r="BY115" s="790"/>
      <c r="BZ115" s="790"/>
      <c r="CA115" s="790" t="s">
        <v>121</v>
      </c>
      <c r="CB115" s="790"/>
      <c r="CC115" s="790"/>
      <c r="CD115" s="790"/>
      <c r="CE115" s="790"/>
      <c r="CF115" s="875" t="s">
        <v>121</v>
      </c>
      <c r="CG115" s="876"/>
      <c r="CH115" s="876"/>
      <c r="CI115" s="876"/>
      <c r="CJ115" s="876"/>
      <c r="CK115" s="927"/>
      <c r="CL115" s="821"/>
      <c r="CM115" s="817"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789" t="s">
        <v>121</v>
      </c>
      <c r="BR116" s="790"/>
      <c r="BS116" s="790"/>
      <c r="BT116" s="790"/>
      <c r="BU116" s="790"/>
      <c r="BV116" s="790" t="s">
        <v>121</v>
      </c>
      <c r="BW116" s="790"/>
      <c r="BX116" s="790"/>
      <c r="BY116" s="790"/>
      <c r="BZ116" s="790"/>
      <c r="CA116" s="790" t="s">
        <v>121</v>
      </c>
      <c r="CB116" s="790"/>
      <c r="CC116" s="790"/>
      <c r="CD116" s="790"/>
      <c r="CE116" s="790"/>
      <c r="CF116" s="875" t="s">
        <v>121</v>
      </c>
      <c r="CG116" s="876"/>
      <c r="CH116" s="876"/>
      <c r="CI116" s="876"/>
      <c r="CJ116" s="876"/>
      <c r="CK116" s="927"/>
      <c r="CL116" s="821"/>
      <c r="CM116" s="817"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18681</v>
      </c>
      <c r="DH116" s="780"/>
      <c r="DI116" s="780"/>
      <c r="DJ116" s="780"/>
      <c r="DK116" s="781"/>
      <c r="DL116" s="782">
        <v>12454</v>
      </c>
      <c r="DM116" s="780"/>
      <c r="DN116" s="780"/>
      <c r="DO116" s="780"/>
      <c r="DP116" s="781"/>
      <c r="DQ116" s="782">
        <v>6227</v>
      </c>
      <c r="DR116" s="780"/>
      <c r="DS116" s="780"/>
      <c r="DT116" s="780"/>
      <c r="DU116" s="781"/>
      <c r="DV116" s="824">
        <v>0.2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746484</v>
      </c>
      <c r="AB117" s="903"/>
      <c r="AC117" s="903"/>
      <c r="AD117" s="903"/>
      <c r="AE117" s="904"/>
      <c r="AF117" s="905">
        <v>773487</v>
      </c>
      <c r="AG117" s="903"/>
      <c r="AH117" s="903"/>
      <c r="AI117" s="903"/>
      <c r="AJ117" s="904"/>
      <c r="AK117" s="905">
        <v>810337</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789" t="s">
        <v>121</v>
      </c>
      <c r="BR117" s="790"/>
      <c r="BS117" s="790"/>
      <c r="BT117" s="790"/>
      <c r="BU117" s="790"/>
      <c r="BV117" s="790" t="s">
        <v>121</v>
      </c>
      <c r="BW117" s="790"/>
      <c r="BX117" s="790"/>
      <c r="BY117" s="790"/>
      <c r="BZ117" s="790"/>
      <c r="CA117" s="790" t="s">
        <v>121</v>
      </c>
      <c r="CB117" s="790"/>
      <c r="CC117" s="790"/>
      <c r="CD117" s="790"/>
      <c r="CE117" s="790"/>
      <c r="CF117" s="875" t="s">
        <v>121</v>
      </c>
      <c r="CG117" s="876"/>
      <c r="CH117" s="876"/>
      <c r="CI117" s="876"/>
      <c r="CJ117" s="876"/>
      <c r="CK117" s="927"/>
      <c r="CL117" s="821"/>
      <c r="CM117" s="817"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7"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419</v>
      </c>
      <c r="B119" s="819"/>
      <c r="C119" s="860" t="s">
        <v>420</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10840205</v>
      </c>
      <c r="BR119" s="845"/>
      <c r="BS119" s="845"/>
      <c r="BT119" s="845"/>
      <c r="BU119" s="845"/>
      <c r="BV119" s="845">
        <v>11324558</v>
      </c>
      <c r="BW119" s="845"/>
      <c r="BX119" s="845"/>
      <c r="BY119" s="845"/>
      <c r="BZ119" s="845"/>
      <c r="CA119" s="845">
        <v>11334916</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357252</v>
      </c>
      <c r="DH119" s="764"/>
      <c r="DI119" s="764"/>
      <c r="DJ119" s="764"/>
      <c r="DK119" s="765"/>
      <c r="DL119" s="766">
        <v>286866</v>
      </c>
      <c r="DM119" s="764"/>
      <c r="DN119" s="764"/>
      <c r="DO119" s="764"/>
      <c r="DP119" s="765"/>
      <c r="DQ119" s="766">
        <v>231073</v>
      </c>
      <c r="DR119" s="764"/>
      <c r="DS119" s="764"/>
      <c r="DT119" s="764"/>
      <c r="DU119" s="765"/>
      <c r="DV119" s="848">
        <v>6.9</v>
      </c>
      <c r="DW119" s="849"/>
      <c r="DX119" s="849"/>
      <c r="DY119" s="849"/>
      <c r="DZ119" s="850"/>
    </row>
    <row r="120" spans="1:130" s="218" customFormat="1" ht="26.25" customHeight="1" x14ac:dyDescent="0.15">
      <c r="A120" s="820"/>
      <c r="B120" s="821"/>
      <c r="C120" s="817"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447</v>
      </c>
      <c r="AV120" s="881"/>
      <c r="AW120" s="881"/>
      <c r="AX120" s="881"/>
      <c r="AY120" s="882"/>
      <c r="AZ120" s="860" t="s">
        <v>448</v>
      </c>
      <c r="BA120" s="810"/>
      <c r="BB120" s="810"/>
      <c r="BC120" s="810"/>
      <c r="BD120" s="810"/>
      <c r="BE120" s="810"/>
      <c r="BF120" s="810"/>
      <c r="BG120" s="810"/>
      <c r="BH120" s="810"/>
      <c r="BI120" s="810"/>
      <c r="BJ120" s="810"/>
      <c r="BK120" s="810"/>
      <c r="BL120" s="810"/>
      <c r="BM120" s="810"/>
      <c r="BN120" s="810"/>
      <c r="BO120" s="810"/>
      <c r="BP120" s="811"/>
      <c r="BQ120" s="861">
        <v>2904987</v>
      </c>
      <c r="BR120" s="842"/>
      <c r="BS120" s="842"/>
      <c r="BT120" s="842"/>
      <c r="BU120" s="842"/>
      <c r="BV120" s="842">
        <v>2182814</v>
      </c>
      <c r="BW120" s="842"/>
      <c r="BX120" s="842"/>
      <c r="BY120" s="842"/>
      <c r="BZ120" s="842"/>
      <c r="CA120" s="842">
        <v>2018914</v>
      </c>
      <c r="CB120" s="842"/>
      <c r="CC120" s="842"/>
      <c r="CD120" s="842"/>
      <c r="CE120" s="842"/>
      <c r="CF120" s="866">
        <v>60.5</v>
      </c>
      <c r="CG120" s="867"/>
      <c r="CH120" s="867"/>
      <c r="CI120" s="867"/>
      <c r="CJ120" s="867"/>
      <c r="CK120" s="868" t="s">
        <v>449</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v>2540138</v>
      </c>
      <c r="DM120" s="842"/>
      <c r="DN120" s="842"/>
      <c r="DO120" s="842"/>
      <c r="DP120" s="842"/>
      <c r="DQ120" s="842">
        <v>2501689</v>
      </c>
      <c r="DR120" s="842"/>
      <c r="DS120" s="842"/>
      <c r="DT120" s="842"/>
      <c r="DU120" s="842"/>
      <c r="DV120" s="843">
        <v>75</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58136</v>
      </c>
      <c r="AB121" s="780"/>
      <c r="AC121" s="780"/>
      <c r="AD121" s="780"/>
      <c r="AE121" s="781"/>
      <c r="AF121" s="782">
        <v>56964</v>
      </c>
      <c r="AG121" s="780"/>
      <c r="AH121" s="780"/>
      <c r="AI121" s="780"/>
      <c r="AJ121" s="781"/>
      <c r="AK121" s="782">
        <v>55346</v>
      </c>
      <c r="AL121" s="780"/>
      <c r="AM121" s="780"/>
      <c r="AN121" s="780"/>
      <c r="AO121" s="781"/>
      <c r="AP121" s="824">
        <v>1.7</v>
      </c>
      <c r="AQ121" s="825"/>
      <c r="AR121" s="825"/>
      <c r="AS121" s="825"/>
      <c r="AT121" s="826"/>
      <c r="AU121" s="883"/>
      <c r="AV121" s="884"/>
      <c r="AW121" s="884"/>
      <c r="AX121" s="884"/>
      <c r="AY121" s="885"/>
      <c r="AZ121" s="817" t="s">
        <v>451</v>
      </c>
      <c r="BA121" s="752"/>
      <c r="BB121" s="752"/>
      <c r="BC121" s="752"/>
      <c r="BD121" s="752"/>
      <c r="BE121" s="752"/>
      <c r="BF121" s="752"/>
      <c r="BG121" s="752"/>
      <c r="BH121" s="752"/>
      <c r="BI121" s="752"/>
      <c r="BJ121" s="752"/>
      <c r="BK121" s="752"/>
      <c r="BL121" s="752"/>
      <c r="BM121" s="752"/>
      <c r="BN121" s="752"/>
      <c r="BO121" s="752"/>
      <c r="BP121" s="753"/>
      <c r="BQ121" s="789">
        <v>103352</v>
      </c>
      <c r="BR121" s="790"/>
      <c r="BS121" s="790"/>
      <c r="BT121" s="790"/>
      <c r="BU121" s="790"/>
      <c r="BV121" s="790">
        <v>162336</v>
      </c>
      <c r="BW121" s="790"/>
      <c r="BX121" s="790"/>
      <c r="BY121" s="790"/>
      <c r="BZ121" s="790"/>
      <c r="CA121" s="790">
        <v>215348</v>
      </c>
      <c r="CB121" s="790"/>
      <c r="CC121" s="790"/>
      <c r="CD121" s="790"/>
      <c r="CE121" s="790"/>
      <c r="CF121" s="875">
        <v>6.5</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789" t="s">
        <v>121</v>
      </c>
      <c r="DH121" s="790"/>
      <c r="DI121" s="790"/>
      <c r="DJ121" s="790"/>
      <c r="DK121" s="790"/>
      <c r="DL121" s="790">
        <v>216120</v>
      </c>
      <c r="DM121" s="790"/>
      <c r="DN121" s="790"/>
      <c r="DO121" s="790"/>
      <c r="DP121" s="790"/>
      <c r="DQ121" s="790">
        <v>201239</v>
      </c>
      <c r="DR121" s="790"/>
      <c r="DS121" s="790"/>
      <c r="DT121" s="790"/>
      <c r="DU121" s="790"/>
      <c r="DV121" s="796">
        <v>6</v>
      </c>
      <c r="DW121" s="796"/>
      <c r="DX121" s="796"/>
      <c r="DY121" s="796"/>
      <c r="DZ121" s="797"/>
    </row>
    <row r="122" spans="1:130" s="218" customFormat="1" ht="26.25" customHeight="1" x14ac:dyDescent="0.15">
      <c r="A122" s="820"/>
      <c r="B122" s="821"/>
      <c r="C122" s="817"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5657490</v>
      </c>
      <c r="BR122" s="845"/>
      <c r="BS122" s="845"/>
      <c r="BT122" s="845"/>
      <c r="BU122" s="845"/>
      <c r="BV122" s="845">
        <v>5718896</v>
      </c>
      <c r="BW122" s="845"/>
      <c r="BX122" s="845"/>
      <c r="BY122" s="845"/>
      <c r="BZ122" s="845"/>
      <c r="CA122" s="845">
        <v>5522235</v>
      </c>
      <c r="CB122" s="845"/>
      <c r="CC122" s="845"/>
      <c r="CD122" s="845"/>
      <c r="CE122" s="845"/>
      <c r="CF122" s="846">
        <v>165.6</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789" t="s">
        <v>121</v>
      </c>
      <c r="DH122" s="790"/>
      <c r="DI122" s="790"/>
      <c r="DJ122" s="790"/>
      <c r="DK122" s="790"/>
      <c r="DL122" s="790">
        <v>14603</v>
      </c>
      <c r="DM122" s="790"/>
      <c r="DN122" s="790"/>
      <c r="DO122" s="790"/>
      <c r="DP122" s="790"/>
      <c r="DQ122" s="790">
        <v>118048</v>
      </c>
      <c r="DR122" s="790"/>
      <c r="DS122" s="790"/>
      <c r="DT122" s="790"/>
      <c r="DU122" s="790"/>
      <c r="DV122" s="796">
        <v>3.5</v>
      </c>
      <c r="DW122" s="796"/>
      <c r="DX122" s="796"/>
      <c r="DY122" s="796"/>
      <c r="DZ122" s="797"/>
    </row>
    <row r="123" spans="1:130" s="218" customFormat="1" ht="26.25" customHeight="1" x14ac:dyDescent="0.15">
      <c r="A123" s="820"/>
      <c r="B123" s="821"/>
      <c r="C123" s="817"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6532</v>
      </c>
      <c r="AB123" s="780"/>
      <c r="AC123" s="780"/>
      <c r="AD123" s="780"/>
      <c r="AE123" s="781"/>
      <c r="AF123" s="782">
        <v>6445</v>
      </c>
      <c r="AG123" s="780"/>
      <c r="AH123" s="780"/>
      <c r="AI123" s="780"/>
      <c r="AJ123" s="781"/>
      <c r="AK123" s="782">
        <v>6358</v>
      </c>
      <c r="AL123" s="780"/>
      <c r="AM123" s="780"/>
      <c r="AN123" s="780"/>
      <c r="AO123" s="781"/>
      <c r="AP123" s="824">
        <v>0.2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8665829</v>
      </c>
      <c r="BR123" s="833"/>
      <c r="BS123" s="833"/>
      <c r="BT123" s="833"/>
      <c r="BU123" s="833"/>
      <c r="BV123" s="833">
        <v>8064046</v>
      </c>
      <c r="BW123" s="833"/>
      <c r="BX123" s="833"/>
      <c r="BY123" s="833"/>
      <c r="BZ123" s="833"/>
      <c r="CA123" s="833">
        <v>7756497</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7"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68.900000000000006</v>
      </c>
      <c r="BR124" s="831"/>
      <c r="BS124" s="831"/>
      <c r="BT124" s="831"/>
      <c r="BU124" s="831"/>
      <c r="BV124" s="831">
        <v>100.6</v>
      </c>
      <c r="BW124" s="831"/>
      <c r="BX124" s="831"/>
      <c r="BY124" s="831"/>
      <c r="BZ124" s="831"/>
      <c r="CA124" s="831">
        <v>107.2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2833274</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7"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10"/>
      <c r="CR125" s="810"/>
      <c r="CS125" s="810"/>
      <c r="CT125" s="810"/>
      <c r="CU125" s="810"/>
      <c r="CV125" s="810"/>
      <c r="CW125" s="810"/>
      <c r="CX125" s="810"/>
      <c r="CY125" s="810"/>
      <c r="CZ125" s="810"/>
      <c r="DA125" s="810"/>
      <c r="DB125" s="810"/>
      <c r="DC125" s="810"/>
      <c r="DD125" s="810"/>
      <c r="DE125" s="810"/>
      <c r="DF125" s="811"/>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7"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821</v>
      </c>
      <c r="AB126" s="780"/>
      <c r="AC126" s="780"/>
      <c r="AD126" s="780"/>
      <c r="AE126" s="781"/>
      <c r="AF126" s="782" t="s">
        <v>121</v>
      </c>
      <c r="AG126" s="780"/>
      <c r="AH126" s="780"/>
      <c r="AI126" s="780"/>
      <c r="AJ126" s="781"/>
      <c r="AK126" s="782">
        <v>1996</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458</v>
      </c>
      <c r="CQ126" s="752"/>
      <c r="CR126" s="752"/>
      <c r="CS126" s="752"/>
      <c r="CT126" s="752"/>
      <c r="CU126" s="752"/>
      <c r="CV126" s="752"/>
      <c r="CW126" s="752"/>
      <c r="CX126" s="752"/>
      <c r="CY126" s="752"/>
      <c r="CZ126" s="752"/>
      <c r="DA126" s="752"/>
      <c r="DB126" s="752"/>
      <c r="DC126" s="752"/>
      <c r="DD126" s="752"/>
      <c r="DE126" s="752"/>
      <c r="DF126" s="753"/>
      <c r="DG126" s="789" t="s">
        <v>121</v>
      </c>
      <c r="DH126" s="790"/>
      <c r="DI126" s="790"/>
      <c r="DJ126" s="790"/>
      <c r="DK126" s="790"/>
      <c r="DL126" s="790" t="s">
        <v>121</v>
      </c>
      <c r="DM126" s="790"/>
      <c r="DN126" s="790"/>
      <c r="DO126" s="790"/>
      <c r="DP126" s="790"/>
      <c r="DQ126" s="790" t="s">
        <v>121</v>
      </c>
      <c r="DR126" s="790"/>
      <c r="DS126" s="790"/>
      <c r="DT126" s="790"/>
      <c r="DU126" s="790"/>
      <c r="DV126" s="796" t="s">
        <v>121</v>
      </c>
      <c r="DW126" s="796"/>
      <c r="DX126" s="796"/>
      <c r="DY126" s="796"/>
      <c r="DZ126" s="797"/>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11</v>
      </c>
      <c r="AB127" s="780"/>
      <c r="AC127" s="780"/>
      <c r="AD127" s="780"/>
      <c r="AE127" s="781"/>
      <c r="AF127" s="782">
        <v>7</v>
      </c>
      <c r="AG127" s="780"/>
      <c r="AH127" s="780"/>
      <c r="AI127" s="780"/>
      <c r="AJ127" s="781"/>
      <c r="AK127" s="782">
        <v>3</v>
      </c>
      <c r="AL127" s="780"/>
      <c r="AM127" s="780"/>
      <c r="AN127" s="780"/>
      <c r="AO127" s="781"/>
      <c r="AP127" s="824">
        <v>0</v>
      </c>
      <c r="AQ127" s="825"/>
      <c r="AR127" s="825"/>
      <c r="AS127" s="825"/>
      <c r="AT127" s="826"/>
      <c r="AU127" s="220"/>
      <c r="AV127" s="220"/>
      <c r="AW127" s="220"/>
      <c r="AX127" s="841" t="s">
        <v>460</v>
      </c>
      <c r="AY127" s="814"/>
      <c r="AZ127" s="814"/>
      <c r="BA127" s="814"/>
      <c r="BB127" s="814"/>
      <c r="BC127" s="814"/>
      <c r="BD127" s="814"/>
      <c r="BE127" s="815"/>
      <c r="BF127" s="813" t="s">
        <v>461</v>
      </c>
      <c r="BG127" s="814"/>
      <c r="BH127" s="814"/>
      <c r="BI127" s="814"/>
      <c r="BJ127" s="814"/>
      <c r="BK127" s="814"/>
      <c r="BL127" s="815"/>
      <c r="BM127" s="813" t="s">
        <v>462</v>
      </c>
      <c r="BN127" s="814"/>
      <c r="BO127" s="814"/>
      <c r="BP127" s="814"/>
      <c r="BQ127" s="814"/>
      <c r="BR127" s="814"/>
      <c r="BS127" s="815"/>
      <c r="BT127" s="813" t="s">
        <v>463</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464</v>
      </c>
      <c r="CQ127" s="752"/>
      <c r="CR127" s="752"/>
      <c r="CS127" s="752"/>
      <c r="CT127" s="752"/>
      <c r="CU127" s="752"/>
      <c r="CV127" s="752"/>
      <c r="CW127" s="752"/>
      <c r="CX127" s="752"/>
      <c r="CY127" s="752"/>
      <c r="CZ127" s="752"/>
      <c r="DA127" s="752"/>
      <c r="DB127" s="752"/>
      <c r="DC127" s="752"/>
      <c r="DD127" s="752"/>
      <c r="DE127" s="752"/>
      <c r="DF127" s="753"/>
      <c r="DG127" s="789" t="s">
        <v>121</v>
      </c>
      <c r="DH127" s="790"/>
      <c r="DI127" s="790"/>
      <c r="DJ127" s="790"/>
      <c r="DK127" s="790"/>
      <c r="DL127" s="790" t="s">
        <v>121</v>
      </c>
      <c r="DM127" s="790"/>
      <c r="DN127" s="790"/>
      <c r="DO127" s="790"/>
      <c r="DP127" s="790"/>
      <c r="DQ127" s="790" t="s">
        <v>121</v>
      </c>
      <c r="DR127" s="790"/>
      <c r="DS127" s="790"/>
      <c r="DT127" s="790"/>
      <c r="DU127" s="790"/>
      <c r="DV127" s="796" t="s">
        <v>121</v>
      </c>
      <c r="DW127" s="796"/>
      <c r="DX127" s="796"/>
      <c r="DY127" s="796"/>
      <c r="DZ127" s="797"/>
    </row>
    <row r="128" spans="1:130" s="218" customFormat="1" ht="26.25" customHeight="1" thickBot="1" x14ac:dyDescent="0.2">
      <c r="A128" s="798" t="s">
        <v>465</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466</v>
      </c>
      <c r="X128" s="800"/>
      <c r="Y128" s="800"/>
      <c r="Z128" s="801"/>
      <c r="AA128" s="802">
        <v>14556</v>
      </c>
      <c r="AB128" s="803"/>
      <c r="AC128" s="803"/>
      <c r="AD128" s="803"/>
      <c r="AE128" s="804"/>
      <c r="AF128" s="805">
        <v>14940</v>
      </c>
      <c r="AG128" s="803"/>
      <c r="AH128" s="803"/>
      <c r="AI128" s="803"/>
      <c r="AJ128" s="804"/>
      <c r="AK128" s="805">
        <v>3309</v>
      </c>
      <c r="AL128" s="803"/>
      <c r="AM128" s="803"/>
      <c r="AN128" s="803"/>
      <c r="AO128" s="804"/>
      <c r="AP128" s="806"/>
      <c r="AQ128" s="807"/>
      <c r="AR128" s="807"/>
      <c r="AS128" s="807"/>
      <c r="AT128" s="808"/>
      <c r="AU128" s="220"/>
      <c r="AV128" s="220"/>
      <c r="AW128" s="220"/>
      <c r="AX128" s="809" t="s">
        <v>467</v>
      </c>
      <c r="AY128" s="810"/>
      <c r="AZ128" s="810"/>
      <c r="BA128" s="810"/>
      <c r="BB128" s="810"/>
      <c r="BC128" s="810"/>
      <c r="BD128" s="810"/>
      <c r="BE128" s="811"/>
      <c r="BF128" s="786" t="s">
        <v>121</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468</v>
      </c>
      <c r="CQ128" s="730"/>
      <c r="CR128" s="730"/>
      <c r="CS128" s="730"/>
      <c r="CT128" s="730"/>
      <c r="CU128" s="730"/>
      <c r="CV128" s="730"/>
      <c r="CW128" s="730"/>
      <c r="CX128" s="730"/>
      <c r="CY128" s="730"/>
      <c r="CZ128" s="730"/>
      <c r="DA128" s="730"/>
      <c r="DB128" s="730"/>
      <c r="DC128" s="730"/>
      <c r="DD128" s="730"/>
      <c r="DE128" s="730"/>
      <c r="DF128" s="731"/>
      <c r="DG128" s="792" t="s">
        <v>121</v>
      </c>
      <c r="DH128" s="793"/>
      <c r="DI128" s="793"/>
      <c r="DJ128" s="793"/>
      <c r="DK128" s="793"/>
      <c r="DL128" s="793" t="s">
        <v>121</v>
      </c>
      <c r="DM128" s="793"/>
      <c r="DN128" s="793"/>
      <c r="DO128" s="793"/>
      <c r="DP128" s="793"/>
      <c r="DQ128" s="793" t="s">
        <v>121</v>
      </c>
      <c r="DR128" s="793"/>
      <c r="DS128" s="793"/>
      <c r="DT128" s="793"/>
      <c r="DU128" s="793"/>
      <c r="DV128" s="794" t="s">
        <v>121</v>
      </c>
      <c r="DW128" s="794"/>
      <c r="DX128" s="794"/>
      <c r="DY128" s="794"/>
      <c r="DZ128" s="795"/>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3571224</v>
      </c>
      <c r="AB129" s="780"/>
      <c r="AC129" s="780"/>
      <c r="AD129" s="780"/>
      <c r="AE129" s="781"/>
      <c r="AF129" s="782">
        <v>3678898</v>
      </c>
      <c r="AG129" s="780"/>
      <c r="AH129" s="780"/>
      <c r="AI129" s="780"/>
      <c r="AJ129" s="781"/>
      <c r="AK129" s="782">
        <v>3789185</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419013</v>
      </c>
      <c r="AB130" s="780"/>
      <c r="AC130" s="780"/>
      <c r="AD130" s="780"/>
      <c r="AE130" s="781"/>
      <c r="AF130" s="782">
        <v>440731</v>
      </c>
      <c r="AG130" s="780"/>
      <c r="AH130" s="780"/>
      <c r="AI130" s="780"/>
      <c r="AJ130" s="781"/>
      <c r="AK130" s="782">
        <v>453748</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10.1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3152211</v>
      </c>
      <c r="AB131" s="764"/>
      <c r="AC131" s="764"/>
      <c r="AD131" s="764"/>
      <c r="AE131" s="765"/>
      <c r="AF131" s="766">
        <v>3238167</v>
      </c>
      <c r="AG131" s="764"/>
      <c r="AH131" s="764"/>
      <c r="AI131" s="764"/>
      <c r="AJ131" s="765"/>
      <c r="AK131" s="766">
        <v>3335437</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v>107.2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9.9268282459999995</v>
      </c>
      <c r="AB132" s="745"/>
      <c r="AC132" s="745"/>
      <c r="AD132" s="745"/>
      <c r="AE132" s="746"/>
      <c r="AF132" s="747">
        <v>9.8146883720000009</v>
      </c>
      <c r="AG132" s="745"/>
      <c r="AH132" s="745"/>
      <c r="AI132" s="745"/>
      <c r="AJ132" s="746"/>
      <c r="AK132" s="747">
        <v>10.591703669999999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9</v>
      </c>
      <c r="AB133" s="724"/>
      <c r="AC133" s="724"/>
      <c r="AD133" s="724"/>
      <c r="AE133" s="725"/>
      <c r="AF133" s="723">
        <v>9.6</v>
      </c>
      <c r="AG133" s="724"/>
      <c r="AH133" s="724"/>
      <c r="AI133" s="724"/>
      <c r="AJ133" s="725"/>
      <c r="AK133" s="723">
        <v>10.1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7KLxgCa5TQiogm9Y5sNJMVbqUStXXwdooMBtJP71N8qaPpIBSZqDIyC808oMPwe3dmY/R8pDFvekj/h8X+M9Q==" saltValue="HUpc49hg/I4Rz4tDqiv90g==" spinCount="100000" sheet="1" objects="1" scenarios="1" formatRows="0"/>
  <mergeCells count="2035">
    <mergeCell ref="AA73:AE73"/>
    <mergeCell ref="AF73:AJ73"/>
    <mergeCell ref="AK73:AO73"/>
    <mergeCell ref="AP73:AT73"/>
    <mergeCell ref="Q71:U71"/>
    <mergeCell ref="V71:Z71"/>
    <mergeCell ref="AA71:AE71"/>
    <mergeCell ref="Q72:U72"/>
    <mergeCell ref="V72:Z72"/>
    <mergeCell ref="AA72:AE72"/>
    <mergeCell ref="Q73:U73"/>
    <mergeCell ref="V73:Z73"/>
    <mergeCell ref="AF71:AJ71"/>
    <mergeCell ref="AK71:AO71"/>
    <mergeCell ref="AP71:AT71"/>
    <mergeCell ref="AK5:AO6"/>
    <mergeCell ref="AP5:AT6"/>
    <mergeCell ref="AU5:AY6"/>
    <mergeCell ref="BQ5:CG6"/>
    <mergeCell ref="CH5:CL6"/>
    <mergeCell ref="CM5:CQ6"/>
    <mergeCell ref="AK7:AO7"/>
    <mergeCell ref="AP7:AT7"/>
    <mergeCell ref="AU7:AY7"/>
    <mergeCell ref="BS7:CG7"/>
    <mergeCell ref="AF10:AJ10"/>
    <mergeCell ref="AK10:AO10"/>
    <mergeCell ref="AP10:AT10"/>
    <mergeCell ref="AU10:AY10"/>
    <mergeCell ref="BS10:CG10"/>
    <mergeCell ref="AK12:AO12"/>
    <mergeCell ref="AP12:AT12"/>
    <mergeCell ref="AU12:AY12"/>
    <mergeCell ref="BS12:CG12"/>
    <mergeCell ref="CH12:CL12"/>
    <mergeCell ref="CM12:CQ12"/>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CR9:CV9"/>
    <mergeCell ref="CW9:DA9"/>
    <mergeCell ref="DB9:DF9"/>
    <mergeCell ref="DG9:DK9"/>
    <mergeCell ref="DL9:DP9"/>
    <mergeCell ref="DQ9:DU9"/>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B14:P14"/>
    <mergeCell ref="Q14:U14"/>
    <mergeCell ref="V14:Z14"/>
    <mergeCell ref="AA14:AE14"/>
    <mergeCell ref="AF14:AJ14"/>
    <mergeCell ref="AK14:AO14"/>
    <mergeCell ref="AP14:AT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DG71:DK71"/>
    <mergeCell ref="DL71:DP71"/>
    <mergeCell ref="DQ71:DU71"/>
    <mergeCell ref="DV71:DZ71"/>
    <mergeCell ref="B72:P72"/>
    <mergeCell ref="BS71:CG71"/>
    <mergeCell ref="CH71:CL71"/>
    <mergeCell ref="CM71:CQ71"/>
    <mergeCell ref="CR71:CV71"/>
    <mergeCell ref="CW71:DA71"/>
    <mergeCell ref="DB71:DF71"/>
    <mergeCell ref="DG73:DK73"/>
    <mergeCell ref="DL73:DP73"/>
    <mergeCell ref="DQ73:DU73"/>
    <mergeCell ref="DV73:DZ73"/>
    <mergeCell ref="CW68:DA68"/>
    <mergeCell ref="DB68:DF68"/>
    <mergeCell ref="DG68:DK68"/>
    <mergeCell ref="DL68:DP68"/>
    <mergeCell ref="DQ68:DU68"/>
    <mergeCell ref="DV70:DZ70"/>
    <mergeCell ref="B71:P71"/>
    <mergeCell ref="AU71:AY71"/>
    <mergeCell ref="AZ71:BD71"/>
    <mergeCell ref="CR70:CV70"/>
    <mergeCell ref="CW70:DA70"/>
    <mergeCell ref="DB70:DF70"/>
    <mergeCell ref="DG70:DK70"/>
    <mergeCell ref="DL70:DP70"/>
    <mergeCell ref="DQ70:DU70"/>
    <mergeCell ref="AP70:AT70"/>
    <mergeCell ref="AU70:AY70"/>
    <mergeCell ref="B74:P74"/>
    <mergeCell ref="BS73:CG73"/>
    <mergeCell ref="CH73:CL73"/>
    <mergeCell ref="CM73:CQ73"/>
    <mergeCell ref="CR73:CV73"/>
    <mergeCell ref="CW73:DA73"/>
    <mergeCell ref="DB73:DF73"/>
    <mergeCell ref="DV72:DZ72"/>
    <mergeCell ref="B73:P73"/>
    <mergeCell ref="AU73:AY73"/>
    <mergeCell ref="AZ73:BD73"/>
    <mergeCell ref="CR72:CV72"/>
    <mergeCell ref="CW72:DA72"/>
    <mergeCell ref="DB72:DF72"/>
    <mergeCell ref="DG72:DK72"/>
    <mergeCell ref="DL72:DP72"/>
    <mergeCell ref="DQ72:DU72"/>
    <mergeCell ref="DV74:DZ74"/>
    <mergeCell ref="AU72:AY72"/>
    <mergeCell ref="AZ72:BD72"/>
    <mergeCell ref="BS72:CG72"/>
    <mergeCell ref="CH72:CL72"/>
    <mergeCell ref="CM72:CQ72"/>
    <mergeCell ref="AP74:AT74"/>
    <mergeCell ref="AF72:AJ72"/>
    <mergeCell ref="AK72:AO72"/>
    <mergeCell ref="AP72:AT72"/>
    <mergeCell ref="Q74:U74"/>
    <mergeCell ref="V74:Z74"/>
    <mergeCell ref="AA74:AE74"/>
    <mergeCell ref="AF74:AJ74"/>
    <mergeCell ref="AK74:AO74"/>
    <mergeCell ref="CR74:CV74"/>
    <mergeCell ref="CW74:DA74"/>
    <mergeCell ref="DB74:DF74"/>
    <mergeCell ref="DG74:DK74"/>
    <mergeCell ref="DL74:DP74"/>
    <mergeCell ref="DQ74:DU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AP75:AT75"/>
    <mergeCell ref="DV78:DZ78"/>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5:P75"/>
    <mergeCell ref="AU75:AY75"/>
    <mergeCell ref="AZ75:BD75"/>
    <mergeCell ref="Q75:U75"/>
    <mergeCell ref="V75:Z75"/>
    <mergeCell ref="AA75:AE75"/>
    <mergeCell ref="AF75:AJ75"/>
    <mergeCell ref="AK75:AO75"/>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B78:P78"/>
    <mergeCell ref="Q78:U78"/>
    <mergeCell ref="V78:Z78"/>
    <mergeCell ref="AA78:AE78"/>
    <mergeCell ref="AF78:AJ78"/>
    <mergeCell ref="AK78:AO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2" zoomScale="55" zoomScaleNormal="85" zoomScaleSheetLayoutView="55" workbookViewId="0">
      <selection activeCell="CW51" sqref="CW5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PPRLjQ4S30VmnryEzGI0RsTItKMIG5pBccj3sYwpokoUev+pXEyRIVrXvgSTKfAPbAroFobuJJwpoJpnX4IfQ==" saltValue="eLPsmgzFYXjnwBwJHGGt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3"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mF/mB9jhlig+gjtX/3AynH+MUnl7t+ViVeYmTUBboyxdk/iWcgq+upqJplqWuv+GWzhE++N16RKJq2b7P5k+A==" saltValue="mSTZ93OGMlIUqXp7Csmi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1" workbookViewId="0">
      <selection activeCell="AO64" sqref="AO64"/>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1055524</v>
      </c>
      <c r="AP9" s="269">
        <v>85426</v>
      </c>
      <c r="AQ9" s="270">
        <v>118131</v>
      </c>
      <c r="AR9" s="271">
        <v>-27.7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180729</v>
      </c>
      <c r="AP10" s="272">
        <v>14627</v>
      </c>
      <c r="AQ10" s="273">
        <v>19338</v>
      </c>
      <c r="AR10" s="274">
        <v>-24.4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7965</v>
      </c>
      <c r="AP11" s="272">
        <v>645</v>
      </c>
      <c r="AQ11" s="273">
        <v>1486</v>
      </c>
      <c r="AR11" s="274">
        <v>-56.6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t="s">
        <v>491</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50387</v>
      </c>
      <c r="AP13" s="272">
        <v>4078</v>
      </c>
      <c r="AQ13" s="273">
        <v>4880</v>
      </c>
      <c r="AR13" s="274">
        <v>-16.399999999999999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2113</v>
      </c>
      <c r="AP14" s="272">
        <v>171</v>
      </c>
      <c r="AQ14" s="273">
        <v>1912</v>
      </c>
      <c r="AR14" s="274">
        <v>-91.1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-54590</v>
      </c>
      <c r="AP15" s="272">
        <v>-4418</v>
      </c>
      <c r="AQ15" s="273">
        <v>-7094</v>
      </c>
      <c r="AR15" s="274">
        <v>-37.700000000000003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1242128</v>
      </c>
      <c r="AP16" s="272">
        <v>100528</v>
      </c>
      <c r="AQ16" s="273">
        <v>138653</v>
      </c>
      <c r="AR16" s="274">
        <v>-27.5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7.45</v>
      </c>
      <c r="AP21" s="286">
        <v>11.03</v>
      </c>
      <c r="AQ21" s="287">
        <v>-3.58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98.4</v>
      </c>
      <c r="AP22" s="291">
        <v>96.9</v>
      </c>
      <c r="AQ22" s="292">
        <v>1.5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497150</v>
      </c>
      <c r="AP32" s="300">
        <v>40236</v>
      </c>
      <c r="AQ32" s="301">
        <v>59716</v>
      </c>
      <c r="AR32" s="302">
        <v>-32.6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t="s">
        <v>491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221961</v>
      </c>
      <c r="AP35" s="300">
        <v>17964</v>
      </c>
      <c r="AQ35" s="301">
        <v>21226</v>
      </c>
      <c r="AR35" s="302">
        <v>-15.4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27523</v>
      </c>
      <c r="AP36" s="300">
        <v>2228</v>
      </c>
      <c r="AQ36" s="301">
        <v>5622</v>
      </c>
      <c r="AR36" s="302">
        <v>-60.4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63703</v>
      </c>
      <c r="AP37" s="300">
        <v>5156</v>
      </c>
      <c r="AQ37" s="301">
        <v>447</v>
      </c>
      <c r="AR37" s="302">
        <v>1053.5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v>23</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-3309</v>
      </c>
      <c r="AP39" s="300">
        <v>-268</v>
      </c>
      <c r="AQ39" s="301">
        <v>-1646</v>
      </c>
      <c r="AR39" s="302">
        <v>-83.7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-453748</v>
      </c>
      <c r="AP40" s="300">
        <v>-36723</v>
      </c>
      <c r="AQ40" s="301">
        <v>-57881</v>
      </c>
      <c r="AR40" s="302">
        <v>-36.6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353280</v>
      </c>
      <c r="AP41" s="300">
        <v>28592</v>
      </c>
      <c r="AQ41" s="301">
        <v>27507</v>
      </c>
      <c r="AR41" s="302">
        <v>3.9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788754</v>
      </c>
      <c r="AN51" s="322">
        <v>62259</v>
      </c>
      <c r="AO51" s="323">
        <v>76.3</v>
      </c>
      <c r="AP51" s="324">
        <v>94796</v>
      </c>
      <c r="AQ51" s="325">
        <v>1.4</v>
      </c>
      <c r="AR51" s="326">
        <v>74.900000000000006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309256</v>
      </c>
      <c r="AN52" s="330">
        <v>24410</v>
      </c>
      <c r="AO52" s="331">
        <v>14.5</v>
      </c>
      <c r="AP52" s="332">
        <v>55781</v>
      </c>
      <c r="AQ52" s="333">
        <v>4.5999999999999996</v>
      </c>
      <c r="AR52" s="334">
        <v>9.9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1355177</v>
      </c>
      <c r="AN53" s="322">
        <v>107426</v>
      </c>
      <c r="AO53" s="323">
        <v>72.5</v>
      </c>
      <c r="AP53" s="324">
        <v>85942</v>
      </c>
      <c r="AQ53" s="325">
        <v>-9.3000000000000007</v>
      </c>
      <c r="AR53" s="326">
        <v>81.8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1000036</v>
      </c>
      <c r="AN54" s="330">
        <v>79274</v>
      </c>
      <c r="AO54" s="331">
        <v>224.8</v>
      </c>
      <c r="AP54" s="332">
        <v>48630</v>
      </c>
      <c r="AQ54" s="333">
        <v>-12.8</v>
      </c>
      <c r="AR54" s="334">
        <v>237.6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1319593</v>
      </c>
      <c r="AN55" s="322">
        <v>105306</v>
      </c>
      <c r="AO55" s="323">
        <v>-2</v>
      </c>
      <c r="AP55" s="324">
        <v>95007</v>
      </c>
      <c r="AQ55" s="325">
        <v>10.5</v>
      </c>
      <c r="AR55" s="326">
        <v>-12.5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708367</v>
      </c>
      <c r="AN56" s="330">
        <v>56529</v>
      </c>
      <c r="AO56" s="331">
        <v>-28.7</v>
      </c>
      <c r="AP56" s="332">
        <v>48509</v>
      </c>
      <c r="AQ56" s="333">
        <v>-0.2</v>
      </c>
      <c r="AR56" s="334">
        <v>-28.5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1959958</v>
      </c>
      <c r="AN57" s="322">
        <v>157604</v>
      </c>
      <c r="AO57" s="323">
        <v>49.7</v>
      </c>
      <c r="AP57" s="324">
        <v>98176</v>
      </c>
      <c r="AQ57" s="325">
        <v>3.3</v>
      </c>
      <c r="AR57" s="326">
        <v>46.4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1580112</v>
      </c>
      <c r="AN58" s="330">
        <v>127060</v>
      </c>
      <c r="AO58" s="331">
        <v>124.8</v>
      </c>
      <c r="AP58" s="332">
        <v>58489</v>
      </c>
      <c r="AQ58" s="333">
        <v>20.6</v>
      </c>
      <c r="AR58" s="334">
        <v>104.2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1029428</v>
      </c>
      <c r="AN59" s="322">
        <v>83314</v>
      </c>
      <c r="AO59" s="323">
        <v>-47.1</v>
      </c>
      <c r="AP59" s="324">
        <v>119283</v>
      </c>
      <c r="AQ59" s="325">
        <v>21.5</v>
      </c>
      <c r="AR59" s="326">
        <v>-68.599999999999994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573348</v>
      </c>
      <c r="AN60" s="330">
        <v>46402</v>
      </c>
      <c r="AO60" s="331">
        <v>-63.5</v>
      </c>
      <c r="AP60" s="332">
        <v>64747</v>
      </c>
      <c r="AQ60" s="333">
        <v>10.7</v>
      </c>
      <c r="AR60" s="334">
        <v>-74.2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1290582</v>
      </c>
      <c r="AN61" s="337">
        <v>103182</v>
      </c>
      <c r="AO61" s="338">
        <v>29.9</v>
      </c>
      <c r="AP61" s="339">
        <v>98641</v>
      </c>
      <c r="AQ61" s="340">
        <v>5.5</v>
      </c>
      <c r="AR61" s="326">
        <v>24.4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834224</v>
      </c>
      <c r="AN62" s="330">
        <v>66735</v>
      </c>
      <c r="AO62" s="331">
        <v>54.4</v>
      </c>
      <c r="AP62" s="332">
        <v>55231</v>
      </c>
      <c r="AQ62" s="333">
        <v>4.5999999999999996</v>
      </c>
      <c r="AR62" s="334">
        <v>49.8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1idUrL70OwQ9wAu1wzAjLQlWjUVQ70kWR9ehrj604ydspQ0D2nuA/3wq2s3iZwaVLFS1bzVLtyslHZBfIpp+g==" saltValue="aiO/sCw+X95KMYxEcxh+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BI98" sqref="BI98"/>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jd013KDcDs4j7q98+mZjavDPvu52t3IQjCjztSHtRGuOKAHzH4ATfgQ9RLf4rrK34c7Y20r19cF28UCgwd7S0A==" saltValue="qAViRa4SvOC7VT3aWl5O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 zoomScale="85" zoomScaleNormal="85" zoomScaleSheetLayoutView="55" workbookViewId="0">
      <selection activeCell="AE79" sqref="AE79"/>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dB2mi1YyAMSDND2oTkREpcS1qlmQU9mlkJ3swLiZOK5T9C0SMqvSJeoczx29TXI8dQmCIa2VDzFnCVfRe2QfLg==" saltValue="elXZpUA81hrTAtYOIkRV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85" zoomScaleNormal="85" zoomScaleSheetLayoutView="100" workbookViewId="0">
      <selection activeCell="K45" sqref="K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34.97</v>
      </c>
      <c r="G47" s="12">
        <v>34.78</v>
      </c>
      <c r="H47" s="12">
        <v>32.24</v>
      </c>
      <c r="I47" s="12">
        <v>24.2</v>
      </c>
      <c r="J47" s="13">
        <v>19.600000000000001</v>
      </c>
    </row>
    <row r="48" spans="2:10" ht="57.75" customHeight="1" x14ac:dyDescent="0.15">
      <c r="B48" s="14"/>
      <c r="C48" s="1141" t="s">
        <v>4</v>
      </c>
      <c r="D48" s="1141"/>
      <c r="E48" s="1142"/>
      <c r="F48" s="15">
        <v>5.43</v>
      </c>
      <c r="G48" s="16">
        <v>3.56</v>
      </c>
      <c r="H48" s="16">
        <v>3.96</v>
      </c>
      <c r="I48" s="16">
        <v>4.67</v>
      </c>
      <c r="J48" s="17">
        <v>2.94</v>
      </c>
    </row>
    <row r="49" spans="2:10" ht="57.75" customHeight="1" thickBot="1" x14ac:dyDescent="0.2">
      <c r="B49" s="18"/>
      <c r="C49" s="1143" t="s">
        <v>5</v>
      </c>
      <c r="D49" s="1143"/>
      <c r="E49" s="1144"/>
      <c r="F49" s="19" t="s">
        <v>534</v>
      </c>
      <c r="G49" s="20">
        <v>0.52</v>
      </c>
      <c r="H49" s="20" t="s">
        <v>535</v>
      </c>
      <c r="I49" s="20" t="s">
        <v>536</v>
      </c>
      <c r="J49" s="21" t="s">
        <v>537</v>
      </c>
    </row>
    <row r="50" spans="2:10" x14ac:dyDescent="0.15"/>
  </sheetData>
  <sheetProtection algorithmName="SHA-512" hashValue="V9roQJ17kRY/LLOcpjvsOUdROAQv4wE7eQ6J/gS9sq1s14bhmShKkBP7tuz31mBZXx1jbwZGAWeOm7TOLsEJxw==" saltValue="BJ/JsDFZTKxpIMJ03ari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征昭</cp:lastModifiedBy>
  <cp:lastPrinted>2026-03-11T07:42:21Z</cp:lastPrinted>
  <dcterms:created xsi:type="dcterms:W3CDTF">2026-02-23T04:55:24Z</dcterms:created>
  <dcterms:modified xsi:type="dcterms:W3CDTF">2026-03-11T08:19:55Z</dcterms:modified>
  <cp:category/>
</cp:coreProperties>
</file>